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5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<sst xmlns="http://schemas.openxmlformats.org/spreadsheetml/2006/main" count="309" uniqueCount="102">
  <si>
    <t>ИНФОРМАЦИЯ О НАЧИСЛЕННЫХ, СОБРАННЫХ И ИЗРАСХОДОВАННЫХ СРЕДСТВАХ  ПО СОСТОЯНИЮ НА 31.12.2016 Г.</t>
  </si>
  <si>
    <t>№ п/п</t>
  </si>
  <si>
    <t>Адрес</t>
  </si>
  <si>
    <t>Услуга</t>
  </si>
  <si>
    <t>Задолж-ть на 01.01.2016 г</t>
  </si>
  <si>
    <t>остаток средств на 01.01.2016 г.</t>
  </si>
  <si>
    <t>Начислено</t>
  </si>
  <si>
    <t>Оплачено</t>
  </si>
  <si>
    <t>Израсходовано</t>
  </si>
  <si>
    <t>Остаток на 31.12.2016 г.</t>
  </si>
  <si>
    <t>Задолженность на 31.12.2016 г.</t>
  </si>
  <si>
    <t>Дата заключения договора</t>
  </si>
  <si>
    <t>Улица</t>
  </si>
  <si>
    <t>Дом</t>
  </si>
  <si>
    <t>Театральная</t>
  </si>
  <si>
    <t>01.06.2012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</si>
  <si>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</si>
  <si>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</si>
  <si>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</si>
  <si>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</si>
  <si>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</si>
  <si>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</si>
  <si>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</si>
  <si>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</si>
  <si>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</si>
  <si>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</si>
  <si>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</si>
  <si>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</si>
  <si>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</si>
  <si>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</si>
  <si>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</si>
  <si>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</si>
  <si>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</si>
  <si>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</si>
  <si>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ГВС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</si>
  <si>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</si>
  <si>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</si>
  <si>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</si>
  <si>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</si>
  <si>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</si>
  <si>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Январь 2016 г.</t>
  </si>
  <si>
    <t>Вид работ</t>
  </si>
  <si>
    <t>Место проведения работ</t>
  </si>
  <si>
    <t>Сумма</t>
  </si>
  <si>
    <t>Изготовление и установка металлической двери</t>
  </si>
  <si>
    <t>Театральная, 6</t>
  </si>
  <si>
    <t>Подъезд № 4, выход на кровлю</t>
  </si>
  <si>
    <t>Смена трубопровода ЦК ф 50,110 мм (фановая труба)</t>
  </si>
  <si>
    <t>кв. 41</t>
  </si>
  <si>
    <t>ИТОГО</t>
  </si>
  <si>
    <t>Март 2016 г.</t>
  </si>
  <si>
    <t>Установка охранной сигнализации на УУТЭ</t>
  </si>
  <si>
    <t>Апрель 2016 г.</t>
  </si>
  <si>
    <t>Установка охранной сигнализации на УУТЭ: снятие начислений за март 2016 г.</t>
  </si>
  <si>
    <t>Май 2016 г.</t>
  </si>
  <si>
    <t>Замена участка труб стояка ХВС- 11,88 м/п, КНС-2,46 м/п</t>
  </si>
  <si>
    <t>кв. 2,6,7,10,11,14,15</t>
  </si>
  <si>
    <t>Устройство асфальтобетонного покрытия дорожки и площадки ТБО</t>
  </si>
  <si>
    <t>Сентябрь 2016 г.</t>
  </si>
  <si>
    <t>Ремонт балконных плит с автовышки</t>
  </si>
  <si>
    <t>Подъезд № 3</t>
  </si>
  <si>
    <t>Ноябрь 2016 г.</t>
  </si>
  <si>
    <t>Смена трубопровода  ф 20, 32 мм ХВС</t>
  </si>
  <si>
    <t>кв.4</t>
  </si>
  <si>
    <t>ремонт подъездного и уличного освещения (установка светодиодных светильников и датчиков движения)</t>
  </si>
  <si>
    <t>1,2,3,4,</t>
  </si>
  <si>
    <t>декабрь 2016 г.</t>
  </si>
  <si>
    <t>изготовление и установка метал.козырьков</t>
  </si>
  <si>
    <t>Под. 1-4</t>
  </si>
  <si>
    <t>изготовление и установка метал.двери</t>
  </si>
  <si>
    <t>Под 4 подвал</t>
  </si>
  <si>
    <t>ВСЕГО</t>
  </si>
  <si>
    <t>Т/о УУТЭ ЦО</t>
  </si>
  <si>
    <t>Т/о общедомовых приборов учета электроэнергии</t>
  </si>
  <si>
    <t>Обходы и осмотры подвала и инженерных коммуникаций</t>
  </si>
  <si>
    <t>Февраль 2016 г.</t>
  </si>
  <si>
    <t>Планово-предупредительный ремонт: ревизия этажных щитов и ВРУ</t>
  </si>
  <si>
    <t>Обшивка сеткой оголовков вентканалов</t>
  </si>
  <si>
    <t>Подъезд № 4</t>
  </si>
  <si>
    <t>Установка 1ф контрольных счетчиков</t>
  </si>
  <si>
    <t>кв. 43</t>
  </si>
  <si>
    <t>Благоустройство придомовой территории, доставка щебня</t>
  </si>
  <si>
    <t>Закрытие отопительного периода: слив воды из системы</t>
  </si>
  <si>
    <t>Дезинсекция подвального помещения</t>
  </si>
  <si>
    <t>Гидравлические испытания внутридомовой системы ЦО</t>
  </si>
  <si>
    <t>Июнь 2016 г.</t>
  </si>
  <si>
    <t>Июль 2016 г.</t>
  </si>
  <si>
    <t>Благоустройство придомовой территории: окраска малых архитектурных форм и деревьев</t>
  </si>
  <si>
    <t>Установка замка на УУТЭ</t>
  </si>
  <si>
    <t>Август 2016 г.</t>
  </si>
  <si>
    <t>Слив воды из системы</t>
  </si>
  <si>
    <t>Демонтаж ж/б козырьков над подъездами</t>
  </si>
  <si>
    <t>Подъезды № 1,2,3,4, вход в библиотеку</t>
  </si>
  <si>
    <t>Подготовка к запуску системы ЦО: промывка системы</t>
  </si>
  <si>
    <t>Октябрь 2016 г</t>
  </si>
  <si>
    <t>периодический осмотр вентканалов и дымоходов</t>
  </si>
  <si>
    <t>кв.10,30,1,2,3,9,16,17,19,22,25,28,29,31,33,34,36,40,41,42,45,49,50</t>
  </si>
  <si>
    <t>Окраска металлического каркаса козырьков над подъездами</t>
  </si>
  <si>
    <t>Устранение непрогрева системы ЦО: ликвидация воздушных пробок в стояках</t>
  </si>
  <si>
    <t>кв. 17,20,23,26,43,47,51,55</t>
  </si>
  <si>
    <t>Обход и осмотр системы ЦО</t>
  </si>
  <si>
    <t>Декабрь 2016 г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</si>
</sst>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b/>
      <i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/>
    </xf>
    <xf numFmtId="164" fontId="2" fillId="0" borderId="1" xfId="0" applyFont="1" applyFill="1" applyBorder="1" applyAlignment="1">
      <alignment wrapText="1"/>
    </xf>
    <xf numFmtId="166" fontId="4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 horizontal="center"/>
    </xf>
    <xf numFmtId="164" fontId="7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justify"/>
    </xf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164" fontId="10" fillId="3" borderId="1" xfId="0" applyFont="1" applyFill="1" applyBorder="1" applyAlignment="1">
      <alignment horizontal="center"/>
    </xf>
    <xf numFmtId="164" fontId="11" fillId="0" borderId="0" xfId="0" applyFont="1" applyAlignment="1">
      <alignment/>
    </xf>
    <xf numFmtId="164" fontId="11" fillId="0" borderId="1" xfId="0" applyFont="1" applyBorder="1" applyAlignment="1">
      <alignment/>
    </xf>
    <xf numFmtId="164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justify" wrapText="1"/>
    </xf>
    <xf numFmtId="164" fontId="9" fillId="0" borderId="1" xfId="0" applyNumberFormat="1" applyFont="1" applyBorder="1" applyAlignment="1">
      <alignment horizontal="left" wrapText="1"/>
    </xf>
    <xf numFmtId="164" fontId="10" fillId="4" borderId="1" xfId="0" applyFont="1" applyFill="1" applyBorder="1" applyAlignment="1">
      <alignment horizontal="center"/>
    </xf>
    <xf numFmtId="164" fontId="10" fillId="3" borderId="0" xfId="0" applyFont="1" applyFill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justify"/>
    </xf>
    <xf numFmtId="164" fontId="8" fillId="0" borderId="1" xfId="0" applyFont="1" applyBorder="1" applyAlignment="1">
      <alignment horizontal="center" wrapText="1"/>
    </xf>
    <xf numFmtId="164" fontId="10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6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298">
          <cell r="E298">
            <v>8127.26</v>
          </cell>
          <cell r="F298">
            <v>116827.17</v>
          </cell>
          <cell r="G298">
            <v>163771.08</v>
          </cell>
          <cell r="H298">
            <v>161984.01</v>
          </cell>
          <cell r="I298">
            <v>149863.95</v>
          </cell>
          <cell r="J298">
            <v>128947.22999999998</v>
          </cell>
          <cell r="K298">
            <v>9914.329999999987</v>
          </cell>
        </row>
        <row r="299"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E300">
            <v>0</v>
          </cell>
          <cell r="F300">
            <v>640</v>
          </cell>
          <cell r="G300">
            <v>97288.92000000003</v>
          </cell>
          <cell r="H300">
            <v>91661.20999999999</v>
          </cell>
          <cell r="I300">
            <v>0</v>
          </cell>
          <cell r="J300">
            <v>92301.20999999999</v>
          </cell>
          <cell r="K300">
            <v>5627.7100000000355</v>
          </cell>
        </row>
        <row r="301">
          <cell r="E301">
            <v>21069.02</v>
          </cell>
          <cell r="F301">
            <v>83664.32</v>
          </cell>
          <cell r="G301">
            <v>63908.829999999994</v>
          </cell>
          <cell r="H301">
            <v>63802.659999999996</v>
          </cell>
          <cell r="I301">
            <v>0</v>
          </cell>
          <cell r="J301">
            <v>147466.98</v>
          </cell>
          <cell r="K301">
            <v>21175.189999999995</v>
          </cell>
        </row>
        <row r="302">
          <cell r="E302">
            <v>14670.96</v>
          </cell>
          <cell r="F302">
            <v>-14670.96</v>
          </cell>
          <cell r="G302">
            <v>0</v>
          </cell>
          <cell r="H302">
            <v>0</v>
          </cell>
          <cell r="I302">
            <v>0</v>
          </cell>
          <cell r="J302">
            <v>-14670.96</v>
          </cell>
          <cell r="K302">
            <v>14670.96</v>
          </cell>
        </row>
        <row r="303">
          <cell r="E303">
            <v>0</v>
          </cell>
          <cell r="F303">
            <v>0</v>
          </cell>
          <cell r="G303">
            <v>3722.3900000000003</v>
          </cell>
          <cell r="H303">
            <v>0</v>
          </cell>
          <cell r="I303">
            <v>0</v>
          </cell>
          <cell r="J303">
            <v>0</v>
          </cell>
          <cell r="K303">
            <v>3722.3900000000003</v>
          </cell>
        </row>
        <row r="305">
          <cell r="E305">
            <v>13042.45</v>
          </cell>
          <cell r="F305">
            <v>24044.129999999997</v>
          </cell>
          <cell r="G305">
            <v>84925.33000000002</v>
          </cell>
          <cell r="H305">
            <v>85182.97</v>
          </cell>
          <cell r="I305">
            <v>86251.1</v>
          </cell>
          <cell r="J305">
            <v>22975.999999999993</v>
          </cell>
          <cell r="K305">
            <v>12784.81000000002</v>
          </cell>
        </row>
        <row r="306">
          <cell r="E306">
            <v>11171.51</v>
          </cell>
          <cell r="F306">
            <v>-11171.51</v>
          </cell>
          <cell r="G306">
            <v>77036.54000000001</v>
          </cell>
          <cell r="H306">
            <v>75639.48999999999</v>
          </cell>
          <cell r="I306">
            <v>77036.54000000001</v>
          </cell>
          <cell r="J306">
            <v>-12568.560000000012</v>
          </cell>
          <cell r="K306">
            <v>12568.560000000012</v>
          </cell>
        </row>
        <row r="307">
          <cell r="E307">
            <v>1674.33</v>
          </cell>
          <cell r="F307">
            <v>-26975.83</v>
          </cell>
          <cell r="G307">
            <v>26131.989999999998</v>
          </cell>
          <cell r="H307">
            <v>26901.899999999998</v>
          </cell>
          <cell r="I307">
            <v>7610</v>
          </cell>
          <cell r="J307">
            <v>-7683.93</v>
          </cell>
          <cell r="K307">
            <v>904.4199999999992</v>
          </cell>
        </row>
        <row r="308">
          <cell r="E308">
            <v>1139.56</v>
          </cell>
          <cell r="F308">
            <v>1990.16</v>
          </cell>
          <cell r="G308">
            <v>18892.190000000002</v>
          </cell>
          <cell r="H308">
            <v>20176.69</v>
          </cell>
          <cell r="I308">
            <v>14580</v>
          </cell>
          <cell r="J308">
            <v>7586.8499999999985</v>
          </cell>
          <cell r="K308">
            <v>-144.93999999999596</v>
          </cell>
        </row>
        <row r="309">
          <cell r="E309">
            <v>686.62</v>
          </cell>
          <cell r="F309">
            <v>-11068.09</v>
          </cell>
          <cell r="G309">
            <v>4661.870000000001</v>
          </cell>
          <cell r="H309">
            <v>4573.22</v>
          </cell>
          <cell r="I309">
            <v>9097.92</v>
          </cell>
          <cell r="J309">
            <v>-15592.79</v>
          </cell>
          <cell r="K309">
            <v>775.2700000000004</v>
          </cell>
        </row>
        <row r="310">
          <cell r="E310">
            <v>69.38</v>
          </cell>
          <cell r="F310">
            <v>402.89</v>
          </cell>
          <cell r="G310">
            <v>137.27</v>
          </cell>
          <cell r="H310">
            <v>134.57999999999998</v>
          </cell>
          <cell r="I310">
            <v>0</v>
          </cell>
          <cell r="J310">
            <v>537.47</v>
          </cell>
          <cell r="K310">
            <v>72.07</v>
          </cell>
        </row>
        <row r="311">
          <cell r="E311">
            <v>4982.85</v>
          </cell>
          <cell r="F311">
            <v>-4982.85</v>
          </cell>
          <cell r="G311">
            <v>39582.49999999999</v>
          </cell>
          <cell r="H311">
            <v>38879.590000000004</v>
          </cell>
          <cell r="I311">
            <v>39582.49999999999</v>
          </cell>
          <cell r="J311">
            <v>-5685.7599999999875</v>
          </cell>
          <cell r="K311">
            <v>5685.7599999999875</v>
          </cell>
        </row>
        <row r="312">
          <cell r="E312">
            <v>2897.26</v>
          </cell>
          <cell r="F312">
            <v>-22123.77</v>
          </cell>
          <cell r="G312">
            <v>15996.710000000001</v>
          </cell>
          <cell r="H312">
            <v>15692.679999999998</v>
          </cell>
          <cell r="I312">
            <v>25130.376480000003</v>
          </cell>
          <cell r="J312">
            <v>-31561.466480000006</v>
          </cell>
          <cell r="K312">
            <v>3201.290000000002</v>
          </cell>
        </row>
        <row r="313">
          <cell r="E313">
            <v>763.03</v>
          </cell>
          <cell r="F313">
            <v>-18213.7</v>
          </cell>
          <cell r="G313">
            <v>4158.46</v>
          </cell>
          <cell r="H313">
            <v>4079.8700000000003</v>
          </cell>
          <cell r="I313">
            <v>0</v>
          </cell>
          <cell r="J313">
            <v>-14133.830000000002</v>
          </cell>
          <cell r="K313">
            <v>841.6199999999999</v>
          </cell>
        </row>
        <row r="315">
          <cell r="E315">
            <v>2895.68</v>
          </cell>
          <cell r="F315">
            <v>-2907.68</v>
          </cell>
          <cell r="G315">
            <v>64859.280000000006</v>
          </cell>
          <cell r="H315">
            <v>64159.149999999994</v>
          </cell>
          <cell r="I315">
            <v>64859.280000000006</v>
          </cell>
          <cell r="J315">
            <v>-3607.810000000012</v>
          </cell>
          <cell r="K315">
            <v>3595.810000000012</v>
          </cell>
        </row>
        <row r="316"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E318">
            <v>1987.17</v>
          </cell>
          <cell r="F318">
            <v>6042.71</v>
          </cell>
          <cell r="G318">
            <v>15811.669999999995</v>
          </cell>
          <cell r="H318">
            <v>16465.38</v>
          </cell>
          <cell r="I318">
            <v>11930.899999999996</v>
          </cell>
          <cell r="J318">
            <v>10577.190000000004</v>
          </cell>
          <cell r="K318">
            <v>1333.4599999999946</v>
          </cell>
        </row>
        <row r="319">
          <cell r="E319">
            <v>8971.66</v>
          </cell>
          <cell r="F319">
            <v>-1487.2600000000002</v>
          </cell>
          <cell r="G319">
            <v>73431.68999999999</v>
          </cell>
          <cell r="H319">
            <v>69996.98</v>
          </cell>
          <cell r="I319">
            <v>61616.39999999999</v>
          </cell>
          <cell r="J319">
            <v>6893.320000000009</v>
          </cell>
          <cell r="K319">
            <v>12406.369999999995</v>
          </cell>
        </row>
        <row r="320">
          <cell r="E320">
            <v>17784.64</v>
          </cell>
          <cell r="F320">
            <v>-17784.64</v>
          </cell>
          <cell r="G320">
            <v>113515.64</v>
          </cell>
          <cell r="H320">
            <v>112847.35</v>
          </cell>
          <cell r="I320">
            <v>113515.64</v>
          </cell>
          <cell r="J320">
            <v>-18452.929999999997</v>
          </cell>
          <cell r="K320">
            <v>18452.929999999993</v>
          </cell>
        </row>
        <row r="321">
          <cell r="E321">
            <v>14305.63</v>
          </cell>
          <cell r="F321">
            <v>-14305.63</v>
          </cell>
          <cell r="G321">
            <v>99779.48000000003</v>
          </cell>
          <cell r="H321">
            <v>99101.84</v>
          </cell>
          <cell r="I321">
            <v>99779.48000000003</v>
          </cell>
          <cell r="J321">
            <v>-14983.270000000026</v>
          </cell>
          <cell r="K321">
            <v>14983.27000000003</v>
          </cell>
        </row>
        <row r="322"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>
            <v>0</v>
          </cell>
          <cell r="K32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1">
      <selection activeCell="L31" sqref="A1:L31"/>
    </sheetView>
  </sheetViews>
  <sheetFormatPr defaultColWidth="12.57421875" defaultRowHeight="12.75"/>
  <cols>
    <col min="1" max="1" width="0" style="0" hidden="1" customWidth="1"/>
    <col min="2" max="2" width="16.8515625" style="0" customWidth="1"/>
    <col min="3" max="3" width="8.7109375" style="0" customWidth="1"/>
    <col min="4" max="4" width="0" style="0" hidden="1" customWidth="1"/>
    <col min="5" max="6" width="16.7109375" style="0" customWidth="1"/>
    <col min="7" max="7" width="20.421875" style="0" customWidth="1"/>
    <col min="8" max="8" width="16.28125" style="0" customWidth="1"/>
    <col min="9" max="9" width="19.8515625" style="0" customWidth="1"/>
    <col min="10" max="10" width="15.421875" style="0" customWidth="1"/>
    <col min="11" max="11" width="15.57421875" style="0" customWidth="1"/>
    <col min="12" max="12" width="17.0039062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5" customHeight="1">
      <c r="A3" s="3" t="s">
        <v>1</v>
      </c>
      <c r="B3" s="5" t="s">
        <v>2</v>
      </c>
      <c r="C3" s="5"/>
      <c r="D3" s="6" t="s">
        <v>3</v>
      </c>
      <c r="E3" s="7" t="s">
        <v>4</v>
      </c>
      <c r="F3" s="7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7" t="s">
        <v>10</v>
      </c>
      <c r="L3" s="7" t="s">
        <v>11</v>
      </c>
    </row>
    <row r="4" spans="1:12" ht="30.75" customHeight="1">
      <c r="A4" s="3"/>
      <c r="B4" s="6" t="s">
        <v>12</v>
      </c>
      <c r="C4" s="6" t="s">
        <v>13</v>
      </c>
      <c r="D4" s="6"/>
      <c r="E4" s="6"/>
      <c r="F4" s="7"/>
      <c r="G4" s="6"/>
      <c r="H4" s="6"/>
      <c r="I4" s="6"/>
      <c r="J4" s="6"/>
      <c r="K4" s="6"/>
      <c r="L4" s="7"/>
    </row>
    <row r="5" spans="1:12" ht="12.75" hidden="1">
      <c r="A5" s="2">
        <v>10</v>
      </c>
      <c r="B5" s="5" t="s">
        <v>14</v>
      </c>
      <c r="C5" s="5">
        <v>6</v>
      </c>
      <c r="D5" s="2"/>
      <c r="E5" s="2"/>
      <c r="F5" s="2"/>
      <c r="G5" s="2"/>
      <c r="H5" s="2"/>
      <c r="I5" s="2"/>
      <c r="J5" s="2"/>
      <c r="K5" s="2"/>
      <c r="L5" s="8" t="s">
        <v>15</v>
      </c>
    </row>
    <row r="6" spans="1:12" ht="12.75" hidden="1">
      <c r="A6" s="2">
        <v>2</v>
      </c>
      <c r="B6" s="2"/>
      <c r="C6" s="2"/>
      <c r="D6" s="2" t="s">
        <v>16</v>
      </c>
      <c r="E6" s="9">
        <f>'[1]Лицевые счета домов свод'!E298</f>
        <v>8127.26</v>
      </c>
      <c r="F6" s="9">
        <f>'[1]Лицевые счета домов свод'!F298</f>
        <v>116827.17</v>
      </c>
      <c r="G6" s="9">
        <f>'[1]Лицевые счета домов свод'!G298</f>
        <v>163771.08</v>
      </c>
      <c r="H6" s="9">
        <f>'[1]Лицевые счета домов свод'!H298</f>
        <v>161984.01</v>
      </c>
      <c r="I6" s="9">
        <f>'[1]Лицевые счета домов свод'!I298</f>
        <v>149863.95</v>
      </c>
      <c r="J6" s="9">
        <f>'[1]Лицевые счета домов свод'!J298</f>
        <v>128947.22999999998</v>
      </c>
      <c r="K6" s="9">
        <f>'[1]Лицевые счета домов свод'!K298</f>
        <v>9914.329999999987</v>
      </c>
      <c r="L6" s="4"/>
    </row>
    <row r="7" spans="1:12" ht="12.75" hidden="1">
      <c r="A7" s="2"/>
      <c r="B7" s="2"/>
      <c r="C7" s="2"/>
      <c r="D7" s="2" t="s">
        <v>17</v>
      </c>
      <c r="E7" s="9">
        <f>'[1]Лицевые счета домов свод'!E299</f>
        <v>0</v>
      </c>
      <c r="F7" s="9">
        <f>'[1]Лицевые счета домов свод'!F299</f>
        <v>0</v>
      </c>
      <c r="G7" s="9">
        <f>'[1]Лицевые счета домов свод'!G299</f>
        <v>0</v>
      </c>
      <c r="H7" s="9">
        <f>'[1]Лицевые счета домов свод'!H299</f>
        <v>0</v>
      </c>
      <c r="I7" s="9">
        <f>'[1]Лицевые счета домов свод'!I299</f>
        <v>0</v>
      </c>
      <c r="J7" s="9">
        <f>'[1]Лицевые счета домов свод'!J299</f>
        <v>0</v>
      </c>
      <c r="K7" s="9">
        <f>'[1]Лицевые счета домов свод'!K299</f>
        <v>0</v>
      </c>
      <c r="L7" s="4"/>
    </row>
    <row r="8" spans="1:12" ht="12.75" hidden="1">
      <c r="A8" s="2"/>
      <c r="B8" s="2"/>
      <c r="C8" s="2"/>
      <c r="D8" s="2" t="s">
        <v>18</v>
      </c>
      <c r="E8" s="9">
        <f>'[1]Лицевые счета домов свод'!E300</f>
        <v>0</v>
      </c>
      <c r="F8" s="9">
        <f>'[1]Лицевые счета домов свод'!F300</f>
        <v>640</v>
      </c>
      <c r="G8" s="9">
        <f>'[1]Лицевые счета домов свод'!G300</f>
        <v>97288.92000000003</v>
      </c>
      <c r="H8" s="9">
        <f>'[1]Лицевые счета домов свод'!H300</f>
        <v>91661.20999999999</v>
      </c>
      <c r="I8" s="9">
        <f>'[1]Лицевые счета домов свод'!I300</f>
        <v>0</v>
      </c>
      <c r="J8" s="9">
        <f>'[1]Лицевые счета домов свод'!J300</f>
        <v>92301.20999999999</v>
      </c>
      <c r="K8" s="9">
        <f>'[1]Лицевые счета домов свод'!K300</f>
        <v>5627.7100000000355</v>
      </c>
      <c r="L8" s="4"/>
    </row>
    <row r="9" spans="1:12" ht="12.75" hidden="1">
      <c r="A9" s="2"/>
      <c r="B9" s="2"/>
      <c r="C9" s="2"/>
      <c r="D9" s="2" t="s">
        <v>19</v>
      </c>
      <c r="E9" s="9">
        <f>'[1]Лицевые счета домов свод'!E301</f>
        <v>21069.02</v>
      </c>
      <c r="F9" s="9">
        <f>'[1]Лицевые счета домов свод'!F301</f>
        <v>83664.32</v>
      </c>
      <c r="G9" s="9">
        <f>'[1]Лицевые счета домов свод'!G301</f>
        <v>63908.829999999994</v>
      </c>
      <c r="H9" s="9">
        <f>'[1]Лицевые счета домов свод'!H301</f>
        <v>63802.659999999996</v>
      </c>
      <c r="I9" s="9">
        <f>'[1]Лицевые счета домов свод'!I301</f>
        <v>0</v>
      </c>
      <c r="J9" s="9">
        <f>'[1]Лицевые счета домов свод'!J301</f>
        <v>147466.98</v>
      </c>
      <c r="K9" s="9">
        <f>'[1]Лицевые счета домов свод'!K301</f>
        <v>21175.189999999995</v>
      </c>
      <c r="L9" s="4"/>
    </row>
    <row r="10" spans="1:12" ht="12.75" hidden="1">
      <c r="A10" s="2"/>
      <c r="B10" s="2"/>
      <c r="C10" s="2"/>
      <c r="D10" s="2" t="s">
        <v>20</v>
      </c>
      <c r="E10" s="9">
        <f>'[1]Лицевые счета домов свод'!E302</f>
        <v>14670.96</v>
      </c>
      <c r="F10" s="9">
        <f>'[1]Лицевые счета домов свод'!F302</f>
        <v>-14670.96</v>
      </c>
      <c r="G10" s="9">
        <f>'[1]Лицевые счета домов свод'!G302</f>
        <v>0</v>
      </c>
      <c r="H10" s="9">
        <f>'[1]Лицевые счета домов свод'!H302</f>
        <v>0</v>
      </c>
      <c r="I10" s="9">
        <f>'[1]Лицевые счета домов свод'!I302</f>
        <v>0</v>
      </c>
      <c r="J10" s="9">
        <f>'[1]Лицевые счета домов свод'!J302</f>
        <v>-14670.96</v>
      </c>
      <c r="K10" s="9">
        <f>'[1]Лицевые счета домов свод'!K302</f>
        <v>14670.96</v>
      </c>
      <c r="L10" s="4"/>
    </row>
    <row r="11" spans="1:12" ht="12.75" hidden="1">
      <c r="A11" s="2"/>
      <c r="B11" s="2"/>
      <c r="C11" s="2"/>
      <c r="D11" s="2" t="s">
        <v>21</v>
      </c>
      <c r="E11" s="9">
        <f>'[1]Лицевые счета домов свод'!E303</f>
        <v>0</v>
      </c>
      <c r="F11" s="9">
        <f>'[1]Лицевые счета домов свод'!F303</f>
        <v>0</v>
      </c>
      <c r="G11" s="9">
        <f>'[1]Лицевые счета домов свод'!G303</f>
        <v>3722.3900000000003</v>
      </c>
      <c r="H11" s="9">
        <f>'[1]Лицевые счета домов свод'!H303</f>
        <v>0</v>
      </c>
      <c r="I11" s="9">
        <f>'[1]Лицевые счета домов свод'!I303</f>
        <v>0</v>
      </c>
      <c r="J11" s="9">
        <f>'[1]Лицевые счета домов свод'!J303</f>
        <v>0</v>
      </c>
      <c r="K11" s="9">
        <f>'[1]Лицевые счета домов свод'!K303</f>
        <v>3722.3900000000003</v>
      </c>
      <c r="L11" s="4"/>
    </row>
    <row r="12" spans="1:12" ht="12.75" hidden="1">
      <c r="A12" s="2"/>
      <c r="B12" s="2"/>
      <c r="C12" s="2"/>
      <c r="D12" s="3" t="s">
        <v>22</v>
      </c>
      <c r="E12" s="3">
        <f>SUM(E6:E11)</f>
        <v>43867.24</v>
      </c>
      <c r="F12" s="3">
        <f>SUM(F6:F11)</f>
        <v>186460.53000000003</v>
      </c>
      <c r="G12" s="3">
        <f>SUM(G6:G11)</f>
        <v>328691.22000000003</v>
      </c>
      <c r="H12" s="3">
        <f>SUM(H6:H11)</f>
        <v>317447.88</v>
      </c>
      <c r="I12" s="3">
        <f>SUM(I6:I11)</f>
        <v>149863.95</v>
      </c>
      <c r="J12" s="3">
        <f>SUM(J6:J11)</f>
        <v>354044.45999999996</v>
      </c>
      <c r="K12" s="3">
        <f>SUM(K6:K11)</f>
        <v>55110.580000000016</v>
      </c>
      <c r="L12" s="4"/>
    </row>
    <row r="13" spans="1:12" ht="12.75" hidden="1">
      <c r="A13" s="2"/>
      <c r="B13" s="2"/>
      <c r="C13" s="2"/>
      <c r="D13" s="10" t="s">
        <v>23</v>
      </c>
      <c r="E13" s="9">
        <f>'[1]Лицевые счета домов свод'!E305</f>
        <v>13042.45</v>
      </c>
      <c r="F13" s="9">
        <f>'[1]Лицевые счета домов свод'!F305</f>
        <v>24044.129999999997</v>
      </c>
      <c r="G13" s="9">
        <f>'[1]Лицевые счета домов свод'!G305</f>
        <v>84925.33000000002</v>
      </c>
      <c r="H13" s="9">
        <f>'[1]Лицевые счета домов свод'!H305</f>
        <v>85182.97</v>
      </c>
      <c r="I13" s="9">
        <f>'[1]Лицевые счета домов свод'!I305</f>
        <v>86251.1</v>
      </c>
      <c r="J13" s="9">
        <f>'[1]Лицевые счета домов свод'!J305</f>
        <v>22975.999999999993</v>
      </c>
      <c r="K13" s="9">
        <f>'[1]Лицевые счета домов свод'!K305</f>
        <v>12784.81000000002</v>
      </c>
      <c r="L13" s="4"/>
    </row>
    <row r="14" spans="1:12" ht="12.75" hidden="1">
      <c r="A14" s="2"/>
      <c r="B14" s="2"/>
      <c r="C14" s="2"/>
      <c r="D14" s="10" t="s">
        <v>24</v>
      </c>
      <c r="E14" s="9">
        <f>'[1]Лицевые счета домов свод'!E306</f>
        <v>11171.51</v>
      </c>
      <c r="F14" s="9">
        <f>'[1]Лицевые счета домов свод'!F306</f>
        <v>-11171.51</v>
      </c>
      <c r="G14" s="9">
        <f>'[1]Лицевые счета домов свод'!G306</f>
        <v>77036.54000000001</v>
      </c>
      <c r="H14" s="9">
        <f>'[1]Лицевые счета домов свод'!H306</f>
        <v>75639.48999999999</v>
      </c>
      <c r="I14" s="9">
        <f>'[1]Лицевые счета домов свод'!I306</f>
        <v>77036.54000000001</v>
      </c>
      <c r="J14" s="9">
        <f>'[1]Лицевые счета домов свод'!J306</f>
        <v>-12568.560000000012</v>
      </c>
      <c r="K14" s="9">
        <f>'[1]Лицевые счета домов свод'!K306</f>
        <v>12568.560000000012</v>
      </c>
      <c r="L14" s="4"/>
    </row>
    <row r="15" spans="1:12" ht="12.75" hidden="1">
      <c r="A15" s="2"/>
      <c r="B15" s="2"/>
      <c r="C15" s="2"/>
      <c r="D15" s="10" t="s">
        <v>25</v>
      </c>
      <c r="E15" s="9">
        <f>'[1]Лицевые счета домов свод'!E307</f>
        <v>1674.33</v>
      </c>
      <c r="F15" s="9">
        <f>'[1]Лицевые счета домов свод'!F307</f>
        <v>-26975.83</v>
      </c>
      <c r="G15" s="9">
        <f>'[1]Лицевые счета домов свод'!G307</f>
        <v>26131.989999999998</v>
      </c>
      <c r="H15" s="9">
        <f>'[1]Лицевые счета домов свод'!H307</f>
        <v>26901.899999999998</v>
      </c>
      <c r="I15" s="9">
        <f>'[1]Лицевые счета домов свод'!I307</f>
        <v>7610</v>
      </c>
      <c r="J15" s="9">
        <f>'[1]Лицевые счета домов свод'!J307</f>
        <v>-7683.93</v>
      </c>
      <c r="K15" s="9">
        <f>'[1]Лицевые счета домов свод'!K307</f>
        <v>904.4199999999992</v>
      </c>
      <c r="L15" s="4"/>
    </row>
    <row r="16" spans="1:12" ht="12.75" hidden="1">
      <c r="A16" s="2"/>
      <c r="B16" s="2"/>
      <c r="C16" s="2"/>
      <c r="D16" s="10" t="s">
        <v>26</v>
      </c>
      <c r="E16" s="9">
        <f>'[1]Лицевые счета домов свод'!E308</f>
        <v>1139.56</v>
      </c>
      <c r="F16" s="9">
        <f>'[1]Лицевые счета домов свод'!F308</f>
        <v>1990.16</v>
      </c>
      <c r="G16" s="9">
        <f>'[1]Лицевые счета домов свод'!G308</f>
        <v>18892.190000000002</v>
      </c>
      <c r="H16" s="9">
        <f>'[1]Лицевые счета домов свод'!H308</f>
        <v>20176.69</v>
      </c>
      <c r="I16" s="9">
        <f>'[1]Лицевые счета домов свод'!I308</f>
        <v>14580</v>
      </c>
      <c r="J16" s="9">
        <f>'[1]Лицевые счета домов свод'!J308</f>
        <v>7586.8499999999985</v>
      </c>
      <c r="K16" s="9">
        <f>'[1]Лицевые счета домов свод'!K308</f>
        <v>-144.93999999999596</v>
      </c>
      <c r="L16" s="4"/>
    </row>
    <row r="17" spans="1:12" ht="12.75" hidden="1">
      <c r="A17" s="2"/>
      <c r="B17" s="2"/>
      <c r="C17" s="2"/>
      <c r="D17" s="2" t="s">
        <v>27</v>
      </c>
      <c r="E17" s="9">
        <f>'[1]Лицевые счета домов свод'!E309</f>
        <v>686.62</v>
      </c>
      <c r="F17" s="9">
        <f>'[1]Лицевые счета домов свод'!F309</f>
        <v>-11068.09</v>
      </c>
      <c r="G17" s="9">
        <f>'[1]Лицевые счета домов свод'!G309</f>
        <v>4661.870000000001</v>
      </c>
      <c r="H17" s="9">
        <f>'[1]Лицевые счета домов свод'!H309</f>
        <v>4573.22</v>
      </c>
      <c r="I17" s="9">
        <f>'[1]Лицевые счета домов свод'!I309</f>
        <v>9097.92</v>
      </c>
      <c r="J17" s="9">
        <f>'[1]Лицевые счета домов свод'!J309</f>
        <v>-15592.79</v>
      </c>
      <c r="K17" s="9">
        <f>'[1]Лицевые счета домов свод'!K309</f>
        <v>775.2700000000004</v>
      </c>
      <c r="L17" s="4"/>
    </row>
    <row r="18" spans="1:12" ht="12.75" hidden="1">
      <c r="A18" s="2"/>
      <c r="B18" s="2"/>
      <c r="C18" s="2"/>
      <c r="D18" s="10" t="s">
        <v>28</v>
      </c>
      <c r="E18" s="9">
        <f>'[1]Лицевые счета домов свод'!E310</f>
        <v>69.38</v>
      </c>
      <c r="F18" s="9">
        <f>'[1]Лицевые счета домов свод'!F310</f>
        <v>402.89</v>
      </c>
      <c r="G18" s="9">
        <f>'[1]Лицевые счета домов свод'!G310</f>
        <v>137.27</v>
      </c>
      <c r="H18" s="9">
        <f>'[1]Лицевые счета домов свод'!H310</f>
        <v>134.57999999999998</v>
      </c>
      <c r="I18" s="9">
        <f>'[1]Лицевые счета домов свод'!I310</f>
        <v>0</v>
      </c>
      <c r="J18" s="9">
        <f>'[1]Лицевые счета домов свод'!J310</f>
        <v>537.47</v>
      </c>
      <c r="K18" s="9">
        <f>'[1]Лицевые счета домов свод'!K310</f>
        <v>72.07</v>
      </c>
      <c r="L18" s="4"/>
    </row>
    <row r="19" spans="1:12" ht="12.75" hidden="1">
      <c r="A19" s="2"/>
      <c r="B19" s="2"/>
      <c r="C19" s="2"/>
      <c r="D19" s="10" t="s">
        <v>29</v>
      </c>
      <c r="E19" s="9">
        <f>'[1]Лицевые счета домов свод'!E311</f>
        <v>4982.85</v>
      </c>
      <c r="F19" s="9">
        <f>'[1]Лицевые счета домов свод'!F311</f>
        <v>-4982.85</v>
      </c>
      <c r="G19" s="9">
        <f>'[1]Лицевые счета домов свод'!G311</f>
        <v>39582.49999999999</v>
      </c>
      <c r="H19" s="9">
        <f>'[1]Лицевые счета домов свод'!H311</f>
        <v>38879.590000000004</v>
      </c>
      <c r="I19" s="9">
        <f>'[1]Лицевые счета домов свод'!I311</f>
        <v>39582.49999999999</v>
      </c>
      <c r="J19" s="9">
        <f>'[1]Лицевые счета домов свод'!J311</f>
        <v>-5685.7599999999875</v>
      </c>
      <c r="K19" s="9">
        <f>'[1]Лицевые счета домов свод'!K311</f>
        <v>5685.7599999999875</v>
      </c>
      <c r="L19" s="4"/>
    </row>
    <row r="20" spans="1:12" ht="12.75" hidden="1">
      <c r="A20" s="2"/>
      <c r="B20" s="2"/>
      <c r="C20" s="2"/>
      <c r="D20" s="10" t="s">
        <v>30</v>
      </c>
      <c r="E20" s="9">
        <f>'[1]Лицевые счета домов свод'!E312</f>
        <v>2897.26</v>
      </c>
      <c r="F20" s="9">
        <f>'[1]Лицевые счета домов свод'!F312</f>
        <v>-22123.77</v>
      </c>
      <c r="G20" s="9">
        <f>'[1]Лицевые счета домов свод'!G312</f>
        <v>15996.710000000001</v>
      </c>
      <c r="H20" s="9">
        <f>'[1]Лицевые счета домов свод'!H312</f>
        <v>15692.679999999998</v>
      </c>
      <c r="I20" s="11">
        <f>'[1]Лицевые счета домов свод'!I312</f>
        <v>25130.376480000003</v>
      </c>
      <c r="J20" s="11">
        <f>'[1]Лицевые счета домов свод'!J312</f>
        <v>-31561.466480000006</v>
      </c>
      <c r="K20" s="9">
        <f>'[1]Лицевые счета домов свод'!K312</f>
        <v>3201.290000000002</v>
      </c>
      <c r="L20" s="4"/>
    </row>
    <row r="21" spans="1:12" ht="12.75" hidden="1">
      <c r="A21" s="2"/>
      <c r="B21" s="2"/>
      <c r="C21" s="2"/>
      <c r="D21" s="10" t="s">
        <v>31</v>
      </c>
      <c r="E21" s="9">
        <f>'[1]Лицевые счета домов свод'!E313</f>
        <v>763.03</v>
      </c>
      <c r="F21" s="9">
        <f>'[1]Лицевые счета домов свод'!F313</f>
        <v>-18213.7</v>
      </c>
      <c r="G21" s="9">
        <f>'[1]Лицевые счета домов свод'!G313</f>
        <v>4158.46</v>
      </c>
      <c r="H21" s="9">
        <f>'[1]Лицевые счета домов свод'!H313</f>
        <v>4079.8700000000003</v>
      </c>
      <c r="I21" s="9">
        <f>'[1]Лицевые счета домов свод'!I313</f>
        <v>0</v>
      </c>
      <c r="J21" s="9">
        <f>'[1]Лицевые счета домов свод'!J313</f>
        <v>-14133.830000000002</v>
      </c>
      <c r="K21" s="9">
        <f>'[1]Лицевые счета домов свод'!K313</f>
        <v>841.6199999999999</v>
      </c>
      <c r="L21" s="4"/>
    </row>
    <row r="22" spans="1:12" ht="12.75" hidden="1">
      <c r="A22" s="2"/>
      <c r="B22" s="2"/>
      <c r="C22" s="2"/>
      <c r="D22" s="3" t="s">
        <v>32</v>
      </c>
      <c r="E22" s="3">
        <f>SUM(E13:E21)</f>
        <v>36426.990000000005</v>
      </c>
      <c r="F22" s="3">
        <f>SUM(F13:F21)</f>
        <v>-68098.57</v>
      </c>
      <c r="G22" s="3">
        <f>SUM(G13:G21)</f>
        <v>271522.86</v>
      </c>
      <c r="H22" s="3">
        <f>SUM(H13:H21)</f>
        <v>271260.99</v>
      </c>
      <c r="I22" s="12">
        <f>SUM(I13:I21)</f>
        <v>259288.43648</v>
      </c>
      <c r="J22" s="12">
        <f>SUM(J13:J21)</f>
        <v>-56126.01648000001</v>
      </c>
      <c r="K22" s="3">
        <f>SUM(K13:K21)</f>
        <v>36688.86000000002</v>
      </c>
      <c r="L22" s="4"/>
    </row>
    <row r="23" spans="1:12" ht="12.75" hidden="1">
      <c r="A23" s="2"/>
      <c r="B23" s="2"/>
      <c r="C23" s="2"/>
      <c r="D23" s="2" t="s">
        <v>33</v>
      </c>
      <c r="E23" s="9">
        <f>'[1]Лицевые счета домов свод'!E315</f>
        <v>2895.68</v>
      </c>
      <c r="F23" s="9">
        <f>'[1]Лицевые счета домов свод'!F315</f>
        <v>-2907.68</v>
      </c>
      <c r="G23" s="9">
        <f>'[1]Лицевые счета домов свод'!G315</f>
        <v>64859.280000000006</v>
      </c>
      <c r="H23" s="9">
        <f>'[1]Лицевые счета домов свод'!H315</f>
        <v>64159.149999999994</v>
      </c>
      <c r="I23" s="9">
        <f>'[1]Лицевые счета домов свод'!I315</f>
        <v>64859.280000000006</v>
      </c>
      <c r="J23" s="9">
        <f>'[1]Лицевые счета домов свод'!J315</f>
        <v>-3607.810000000012</v>
      </c>
      <c r="K23" s="9">
        <f>'[1]Лицевые счета домов свод'!K315</f>
        <v>3595.810000000012</v>
      </c>
      <c r="L23" s="4"/>
    </row>
    <row r="24" spans="1:12" ht="12.75" hidden="1">
      <c r="A24" s="2"/>
      <c r="B24" s="2"/>
      <c r="C24" s="2"/>
      <c r="D24" s="2" t="s">
        <v>34</v>
      </c>
      <c r="E24" s="9">
        <f>'[1]Лицевые счета домов свод'!E316</f>
        <v>0</v>
      </c>
      <c r="F24" s="9">
        <f>'[1]Лицевые счета домов свод'!F316</f>
        <v>0</v>
      </c>
      <c r="G24" s="9">
        <f>'[1]Лицевые счета домов свод'!G316</f>
        <v>0</v>
      </c>
      <c r="H24" s="9">
        <f>'[1]Лицевые счета домов свод'!H316</f>
        <v>0</v>
      </c>
      <c r="I24" s="9">
        <f>'[1]Лицевые счета домов свод'!I316</f>
        <v>0</v>
      </c>
      <c r="J24" s="9">
        <f>'[1]Лицевые счета домов свод'!J316</f>
        <v>0</v>
      </c>
      <c r="K24" s="9">
        <f>'[1]Лицевые счета домов свод'!K316</f>
        <v>0</v>
      </c>
      <c r="L24" s="4"/>
    </row>
    <row r="25" spans="1:12" ht="12.75" hidden="1">
      <c r="A25" s="2"/>
      <c r="B25" s="2"/>
      <c r="C25" s="2"/>
      <c r="D25" s="2" t="s">
        <v>35</v>
      </c>
      <c r="E25" s="9">
        <f>'[1]Лицевые счета домов свод'!E317</f>
        <v>0</v>
      </c>
      <c r="F25" s="9">
        <f>'[1]Лицевые счета домов свод'!F317</f>
        <v>0</v>
      </c>
      <c r="G25" s="9">
        <f>'[1]Лицевые счета домов свод'!G317</f>
        <v>0</v>
      </c>
      <c r="H25" s="9">
        <f>'[1]Лицевые счета домов свод'!H317</f>
        <v>0</v>
      </c>
      <c r="I25" s="9">
        <f>'[1]Лицевые счета домов свод'!I317</f>
        <v>0</v>
      </c>
      <c r="J25" s="9">
        <f>'[1]Лицевые счета домов свод'!J317</f>
        <v>0</v>
      </c>
      <c r="K25" s="9">
        <f>'[1]Лицевые счета домов свод'!K317</f>
        <v>0</v>
      </c>
      <c r="L25" s="4"/>
    </row>
    <row r="26" spans="1:12" ht="12.75" hidden="1">
      <c r="A26" s="2"/>
      <c r="B26" s="2"/>
      <c r="C26" s="2"/>
      <c r="D26" s="2" t="s">
        <v>36</v>
      </c>
      <c r="E26" s="9">
        <f>'[1]Лицевые счета домов свод'!E318</f>
        <v>1987.17</v>
      </c>
      <c r="F26" s="9">
        <f>'[1]Лицевые счета домов свод'!F318</f>
        <v>6042.71</v>
      </c>
      <c r="G26" s="9">
        <f>'[1]Лицевые счета домов свод'!G318</f>
        <v>15811.669999999995</v>
      </c>
      <c r="H26" s="9">
        <f>'[1]Лицевые счета домов свод'!H318</f>
        <v>16465.38</v>
      </c>
      <c r="I26" s="9">
        <f>'[1]Лицевые счета домов свод'!I318</f>
        <v>11930.899999999996</v>
      </c>
      <c r="J26" s="9">
        <f>'[1]Лицевые счета домов свод'!J318</f>
        <v>10577.190000000004</v>
      </c>
      <c r="K26" s="9">
        <f>'[1]Лицевые счета домов свод'!K318</f>
        <v>1333.4599999999946</v>
      </c>
      <c r="L26" s="4"/>
    </row>
    <row r="27" spans="1:12" ht="12.75" hidden="1">
      <c r="A27" s="2"/>
      <c r="B27" s="2"/>
      <c r="C27" s="2"/>
      <c r="D27" s="2" t="s">
        <v>37</v>
      </c>
      <c r="E27" s="9">
        <f>'[1]Лицевые счета домов свод'!E319</f>
        <v>8971.66</v>
      </c>
      <c r="F27" s="9">
        <f>'[1]Лицевые счета домов свод'!F319</f>
        <v>-1487.2600000000002</v>
      </c>
      <c r="G27" s="9">
        <f>'[1]Лицевые счета домов свод'!G319</f>
        <v>73431.68999999999</v>
      </c>
      <c r="H27" s="9">
        <f>'[1]Лицевые счета домов свод'!H319</f>
        <v>69996.98</v>
      </c>
      <c r="I27" s="9">
        <f>'[1]Лицевые счета домов свод'!I319</f>
        <v>61616.39999999999</v>
      </c>
      <c r="J27" s="9">
        <f>'[1]Лицевые счета домов свод'!J319</f>
        <v>6893.320000000009</v>
      </c>
      <c r="K27" s="9">
        <f>'[1]Лицевые счета домов свод'!K319</f>
        <v>12406.369999999995</v>
      </c>
      <c r="L27" s="4"/>
    </row>
    <row r="28" spans="1:12" ht="12.75" hidden="1">
      <c r="A28" s="2"/>
      <c r="B28" s="2"/>
      <c r="C28" s="2"/>
      <c r="D28" s="2" t="s">
        <v>38</v>
      </c>
      <c r="E28" s="9">
        <f>'[1]Лицевые счета домов свод'!E320</f>
        <v>17784.64</v>
      </c>
      <c r="F28" s="9">
        <f>'[1]Лицевые счета домов свод'!F320</f>
        <v>-17784.64</v>
      </c>
      <c r="G28" s="9">
        <f>'[1]Лицевые счета домов свод'!G320</f>
        <v>113515.64</v>
      </c>
      <c r="H28" s="9">
        <f>'[1]Лицевые счета домов свод'!H320</f>
        <v>112847.35</v>
      </c>
      <c r="I28" s="9">
        <f>'[1]Лицевые счета домов свод'!I320</f>
        <v>113515.64</v>
      </c>
      <c r="J28" s="9">
        <f>'[1]Лицевые счета домов свод'!J320</f>
        <v>-18452.929999999997</v>
      </c>
      <c r="K28" s="9">
        <f>'[1]Лицевые счета домов свод'!K320</f>
        <v>18452.929999999993</v>
      </c>
      <c r="L28" s="4"/>
    </row>
    <row r="29" spans="1:12" ht="12.75" hidden="1">
      <c r="A29" s="2"/>
      <c r="B29" s="2"/>
      <c r="C29" s="2"/>
      <c r="D29" s="2" t="s">
        <v>39</v>
      </c>
      <c r="E29" s="9">
        <f>'[1]Лицевые счета домов свод'!E321</f>
        <v>14305.63</v>
      </c>
      <c r="F29" s="9">
        <f>'[1]Лицевые счета домов свод'!F321</f>
        <v>-14305.63</v>
      </c>
      <c r="G29" s="9">
        <f>'[1]Лицевые счета домов свод'!G321</f>
        <v>99779.48000000003</v>
      </c>
      <c r="H29" s="9">
        <f>'[1]Лицевые счета домов свод'!H321</f>
        <v>99101.84</v>
      </c>
      <c r="I29" s="9">
        <f>'[1]Лицевые счета домов свод'!I321</f>
        <v>99779.48000000003</v>
      </c>
      <c r="J29" s="9">
        <f>'[1]Лицевые счета домов свод'!J321</f>
        <v>-14983.270000000026</v>
      </c>
      <c r="K29" s="9">
        <f>'[1]Лицевые счета домов свод'!K321</f>
        <v>14983.27000000003</v>
      </c>
      <c r="L29" s="4"/>
    </row>
    <row r="30" spans="1:12" ht="12.75" hidden="1">
      <c r="A30" s="2"/>
      <c r="B30" s="2"/>
      <c r="C30" s="2"/>
      <c r="D30" s="2"/>
      <c r="E30" s="9">
        <f>'[1]Лицевые счета домов свод'!E322</f>
        <v>0</v>
      </c>
      <c r="F30" s="9">
        <f>'[1]Лицевые счета домов свод'!F322</f>
        <v>0</v>
      </c>
      <c r="G30" s="9">
        <f>'[1]Лицевые счета домов свод'!G322</f>
        <v>0</v>
      </c>
      <c r="H30" s="9">
        <f>'[1]Лицевые счета домов свод'!H322</f>
        <v>0</v>
      </c>
      <c r="I30" s="9">
        <f>'[1]Лицевые счета домов свод'!I322</f>
        <v>0</v>
      </c>
      <c r="J30" s="9">
        <f>'[1]Лицевые счета домов свод'!J322</f>
        <v>0</v>
      </c>
      <c r="K30" s="9">
        <f>'[1]Лицевые счета домов свод'!K322</f>
        <v>0</v>
      </c>
      <c r="L30" s="4"/>
    </row>
    <row r="31" spans="1:12" ht="12.75">
      <c r="A31" s="2"/>
      <c r="B31" s="5" t="s">
        <v>14</v>
      </c>
      <c r="C31" s="5">
        <v>6</v>
      </c>
      <c r="D31" s="3"/>
      <c r="E31" s="3">
        <f>SUM(E23:E30)+E12+E22</f>
        <v>126239.01</v>
      </c>
      <c r="F31" s="3">
        <f>SUM(F23:F30)+F12+F22</f>
        <v>87919.46000000002</v>
      </c>
      <c r="G31" s="3">
        <f>SUM(G23:G30)+G12+G22</f>
        <v>967611.8400000001</v>
      </c>
      <c r="H31" s="3">
        <f>SUM(H23:H30)+H12+H22</f>
        <v>951279.5700000001</v>
      </c>
      <c r="I31" s="12">
        <f>SUM(I23:I30)+I12+I22</f>
        <v>760854.08648</v>
      </c>
      <c r="J31" s="12">
        <f>SUM(J23:J30)+J12+J22</f>
        <v>278344.94352</v>
      </c>
      <c r="K31" s="12">
        <f>SUM(K23:K30)+K12+K22</f>
        <v>142571.28000000006</v>
      </c>
      <c r="L31" s="8" t="s">
        <v>15</v>
      </c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9"/>
  <sheetViews>
    <sheetView zoomScale="80" zoomScaleNormal="80" workbookViewId="0" topLeftCell="A55">
      <selection activeCell="D69" activeCellId="1" sqref="A1:L31 D69"/>
    </sheetView>
  </sheetViews>
  <sheetFormatPr defaultColWidth="12.57421875" defaultRowHeight="12.75"/>
  <cols>
    <col min="1" max="1" width="9.7109375" style="0" customWidth="1"/>
    <col min="2" max="2" width="43.00390625" style="0" customWidth="1"/>
    <col min="3" max="3" width="22.8515625" style="0" customWidth="1"/>
    <col min="4" max="4" width="37.28125" style="0" customWidth="1"/>
    <col min="5" max="5" width="14.57421875" style="0" customWidth="1"/>
    <col min="6" max="16384" width="11.57421875" style="0" customWidth="1"/>
  </cols>
  <sheetData>
    <row r="1" spans="1:5" ht="12.75">
      <c r="A1" s="13" t="s">
        <v>40</v>
      </c>
      <c r="B1" s="13"/>
      <c r="C1" s="13"/>
      <c r="D1" s="13"/>
      <c r="E1" s="13"/>
    </row>
    <row r="2" spans="1:5" ht="12.75">
      <c r="A2" s="14" t="s">
        <v>1</v>
      </c>
      <c r="B2" s="15" t="s">
        <v>41</v>
      </c>
      <c r="C2" s="15" t="s">
        <v>2</v>
      </c>
      <c r="D2" s="15" t="s">
        <v>42</v>
      </c>
      <c r="E2" s="15" t="s">
        <v>43</v>
      </c>
    </row>
    <row r="3" spans="1:5" ht="30.75" customHeight="1">
      <c r="A3" s="16">
        <v>1</v>
      </c>
      <c r="B3" s="17" t="s">
        <v>44</v>
      </c>
      <c r="C3" s="16" t="s">
        <v>45</v>
      </c>
      <c r="D3" s="16" t="s">
        <v>46</v>
      </c>
      <c r="E3" s="16">
        <v>7932.68</v>
      </c>
    </row>
    <row r="4" spans="1:5" ht="32.25" customHeight="1">
      <c r="A4" s="16">
        <v>2</v>
      </c>
      <c r="B4" s="18" t="s">
        <v>47</v>
      </c>
      <c r="C4" s="19" t="s">
        <v>45</v>
      </c>
      <c r="D4" s="19" t="s">
        <v>48</v>
      </c>
      <c r="E4" s="19">
        <v>5747.09</v>
      </c>
    </row>
    <row r="5" spans="1:5" ht="12.75">
      <c r="A5" s="16">
        <v>3</v>
      </c>
      <c r="B5" s="18"/>
      <c r="C5" s="19"/>
      <c r="D5" s="19"/>
      <c r="E5" s="19"/>
    </row>
    <row r="6" spans="1:5" ht="12.75">
      <c r="A6" s="16">
        <v>4</v>
      </c>
      <c r="B6" s="18"/>
      <c r="C6" s="19"/>
      <c r="D6" s="19"/>
      <c r="E6" s="19"/>
    </row>
    <row r="7" spans="1:5" ht="12.75">
      <c r="A7" s="20"/>
      <c r="B7" s="20" t="s">
        <v>49</v>
      </c>
      <c r="C7" s="20"/>
      <c r="D7" s="20"/>
      <c r="E7" s="20">
        <f>E4+E5+E6+E3</f>
        <v>13679.77</v>
      </c>
    </row>
    <row r="8" spans="1:5" ht="12.75">
      <c r="A8" s="21"/>
      <c r="B8" s="21"/>
      <c r="C8" s="21"/>
      <c r="D8" s="21"/>
      <c r="E8" s="21"/>
    </row>
    <row r="9" spans="1:5" ht="12.75">
      <c r="A9" s="13" t="s">
        <v>50</v>
      </c>
      <c r="B9" s="13"/>
      <c r="C9" s="13"/>
      <c r="D9" s="13"/>
      <c r="E9" s="13"/>
    </row>
    <row r="10" spans="1:5" ht="12.75">
      <c r="A10" s="14" t="s">
        <v>1</v>
      </c>
      <c r="B10" s="15" t="s">
        <v>41</v>
      </c>
      <c r="C10" s="15" t="s">
        <v>2</v>
      </c>
      <c r="D10" s="15" t="s">
        <v>42</v>
      </c>
      <c r="E10" s="15" t="s">
        <v>43</v>
      </c>
    </row>
    <row r="11" spans="1:5" ht="31.5" customHeight="1">
      <c r="A11" s="16">
        <v>1</v>
      </c>
      <c r="B11" s="17" t="s">
        <v>51</v>
      </c>
      <c r="C11" s="16" t="s">
        <v>45</v>
      </c>
      <c r="D11" s="16"/>
      <c r="E11" s="16">
        <v>9196</v>
      </c>
    </row>
    <row r="12" spans="1:5" ht="14.25" customHeight="1">
      <c r="A12" s="16">
        <v>2</v>
      </c>
      <c r="B12" s="18"/>
      <c r="C12" s="19"/>
      <c r="D12" s="19"/>
      <c r="E12" s="19"/>
    </row>
    <row r="13" spans="1:5" ht="13.5" customHeight="1">
      <c r="A13" s="16">
        <v>3</v>
      </c>
      <c r="B13" s="18"/>
      <c r="C13" s="18"/>
      <c r="D13" s="19"/>
      <c r="E13" s="19"/>
    </row>
    <row r="14" spans="1:5" ht="12.75">
      <c r="A14" s="16">
        <v>4</v>
      </c>
      <c r="B14" s="16"/>
      <c r="C14" s="16"/>
      <c r="D14" s="16"/>
      <c r="E14" s="16"/>
    </row>
    <row r="15" spans="1:5" ht="12.75">
      <c r="A15" s="20"/>
      <c r="B15" s="20" t="s">
        <v>49</v>
      </c>
      <c r="C15" s="20"/>
      <c r="D15" s="20"/>
      <c r="E15" s="20">
        <f>E12+E13+E11+E14</f>
        <v>9196</v>
      </c>
    </row>
    <row r="16" spans="1:5" ht="12.75">
      <c r="A16" s="22"/>
      <c r="B16" s="22"/>
      <c r="C16" s="22"/>
      <c r="D16" s="22"/>
      <c r="E16" s="22"/>
    </row>
    <row r="17" spans="1:5" ht="12.75">
      <c r="A17" s="13" t="s">
        <v>52</v>
      </c>
      <c r="B17" s="13"/>
      <c r="C17" s="13"/>
      <c r="D17" s="13"/>
      <c r="E17" s="13"/>
    </row>
    <row r="18" spans="1:5" ht="12.75">
      <c r="A18" s="14" t="s">
        <v>1</v>
      </c>
      <c r="B18" s="15" t="s">
        <v>41</v>
      </c>
      <c r="C18" s="15" t="s">
        <v>2</v>
      </c>
      <c r="D18" s="15" t="s">
        <v>42</v>
      </c>
      <c r="E18" s="15" t="s">
        <v>43</v>
      </c>
    </row>
    <row r="19" spans="1:5" ht="12.75">
      <c r="A19" s="16">
        <v>1</v>
      </c>
      <c r="B19" s="17" t="s">
        <v>51</v>
      </c>
      <c r="C19" s="19" t="s">
        <v>45</v>
      </c>
      <c r="D19" s="16"/>
      <c r="E19" s="16">
        <v>9427</v>
      </c>
    </row>
    <row r="20" spans="1:5" ht="12.75">
      <c r="A20" s="16">
        <v>2</v>
      </c>
      <c r="B20" s="23" t="s">
        <v>53</v>
      </c>
      <c r="C20" s="23" t="s">
        <v>45</v>
      </c>
      <c r="D20" s="24"/>
      <c r="E20" s="24">
        <v>-9196</v>
      </c>
    </row>
    <row r="21" spans="1:5" ht="12.75">
      <c r="A21" s="16">
        <v>3</v>
      </c>
      <c r="B21" s="18"/>
      <c r="C21" s="18"/>
      <c r="D21" s="19"/>
      <c r="E21" s="19"/>
    </row>
    <row r="22" spans="1:5" ht="12.75">
      <c r="A22" s="16">
        <v>4</v>
      </c>
      <c r="B22" s="18"/>
      <c r="C22" s="18"/>
      <c r="D22" s="19"/>
      <c r="E22" s="19"/>
    </row>
    <row r="23" spans="1:5" ht="12.75">
      <c r="A23" s="20"/>
      <c r="B23" s="20" t="s">
        <v>49</v>
      </c>
      <c r="C23" s="20"/>
      <c r="D23" s="20"/>
      <c r="E23" s="20">
        <f>E19+E20+E21+E22</f>
        <v>231</v>
      </c>
    </row>
    <row r="25" spans="1:5" ht="12.75">
      <c r="A25" s="13" t="s">
        <v>54</v>
      </c>
      <c r="B25" s="13"/>
      <c r="C25" s="13"/>
      <c r="D25" s="13"/>
      <c r="E25" s="13"/>
    </row>
    <row r="26" spans="1:5" ht="12.75">
      <c r="A26" s="14" t="s">
        <v>1</v>
      </c>
      <c r="B26" s="15" t="s">
        <v>41</v>
      </c>
      <c r="C26" s="15" t="s">
        <v>2</v>
      </c>
      <c r="D26" s="15" t="s">
        <v>42</v>
      </c>
      <c r="E26" s="15" t="s">
        <v>43</v>
      </c>
    </row>
    <row r="27" spans="1:5" ht="33" customHeight="1">
      <c r="A27" s="16">
        <v>1</v>
      </c>
      <c r="B27" s="17" t="s">
        <v>55</v>
      </c>
      <c r="C27" s="19" t="s">
        <v>45</v>
      </c>
      <c r="D27" s="16" t="s">
        <v>56</v>
      </c>
      <c r="E27" s="16">
        <v>11509</v>
      </c>
    </row>
    <row r="28" spans="1:5" ht="12.75">
      <c r="A28" s="16">
        <v>2</v>
      </c>
      <c r="B28" s="23"/>
      <c r="C28" s="23"/>
      <c r="D28" s="24"/>
      <c r="E28" s="24"/>
    </row>
    <row r="29" spans="1:5" ht="12.75">
      <c r="A29" s="16">
        <v>3</v>
      </c>
      <c r="B29" s="18"/>
      <c r="C29" s="18"/>
      <c r="D29" s="19"/>
      <c r="E29" s="19"/>
    </row>
    <row r="30" spans="1:5" ht="12.75">
      <c r="A30" s="16">
        <v>4</v>
      </c>
      <c r="B30" s="18"/>
      <c r="C30" s="18"/>
      <c r="D30" s="19"/>
      <c r="E30" s="19"/>
    </row>
    <row r="31" spans="1:5" ht="12.75">
      <c r="A31" s="20"/>
      <c r="B31" s="20" t="s">
        <v>49</v>
      </c>
      <c r="C31" s="20"/>
      <c r="D31" s="20"/>
      <c r="E31" s="20">
        <f>E27+E28+E29+E30</f>
        <v>11509</v>
      </c>
    </row>
    <row r="33" spans="1:5" ht="12.75">
      <c r="A33" s="13" t="s">
        <v>54</v>
      </c>
      <c r="B33" s="13"/>
      <c r="C33" s="13"/>
      <c r="D33" s="13"/>
      <c r="E33" s="13"/>
    </row>
    <row r="34" spans="1:5" ht="12.75">
      <c r="A34" s="14" t="s">
        <v>1</v>
      </c>
      <c r="B34" s="15" t="s">
        <v>41</v>
      </c>
      <c r="C34" s="15" t="s">
        <v>2</v>
      </c>
      <c r="D34" s="15" t="s">
        <v>42</v>
      </c>
      <c r="E34" s="15" t="s">
        <v>43</v>
      </c>
    </row>
    <row r="35" spans="1:5" ht="12.75">
      <c r="A35" s="16">
        <v>1</v>
      </c>
      <c r="B35" s="17" t="s">
        <v>57</v>
      </c>
      <c r="C35" s="19" t="s">
        <v>45</v>
      </c>
      <c r="D35" s="16"/>
      <c r="E35" s="16">
        <v>16301</v>
      </c>
    </row>
    <row r="36" spans="1:5" ht="12.75">
      <c r="A36" s="16">
        <v>2</v>
      </c>
      <c r="B36" s="23"/>
      <c r="C36" s="23"/>
      <c r="D36" s="24"/>
      <c r="E36" s="24"/>
    </row>
    <row r="37" spans="1:5" ht="12.75">
      <c r="A37" s="16">
        <v>3</v>
      </c>
      <c r="B37" s="18"/>
      <c r="C37" s="18"/>
      <c r="D37" s="19"/>
      <c r="E37" s="19"/>
    </row>
    <row r="38" spans="1:5" ht="12.75">
      <c r="A38" s="16">
        <v>4</v>
      </c>
      <c r="B38" s="18"/>
      <c r="C38" s="18"/>
      <c r="D38" s="19"/>
      <c r="E38" s="19"/>
    </row>
    <row r="39" spans="1:5" ht="12.75">
      <c r="A39" s="20"/>
      <c r="B39" s="20" t="s">
        <v>49</v>
      </c>
      <c r="C39" s="20"/>
      <c r="D39" s="20"/>
      <c r="E39" s="20">
        <f>E35+E36+E37+E38</f>
        <v>16301</v>
      </c>
    </row>
    <row r="41" spans="1:5" ht="12.75">
      <c r="A41" s="13" t="s">
        <v>58</v>
      </c>
      <c r="B41" s="13"/>
      <c r="C41" s="13"/>
      <c r="D41" s="13"/>
      <c r="E41" s="13"/>
    </row>
    <row r="42" spans="1:5" ht="12.75">
      <c r="A42" s="14" t="s">
        <v>1</v>
      </c>
      <c r="B42" s="15" t="s">
        <v>41</v>
      </c>
      <c r="C42" s="15" t="s">
        <v>2</v>
      </c>
      <c r="D42" s="15" t="s">
        <v>42</v>
      </c>
      <c r="E42" s="15" t="s">
        <v>43</v>
      </c>
    </row>
    <row r="43" spans="1:5" ht="12.75">
      <c r="A43" s="16">
        <v>1</v>
      </c>
      <c r="B43" s="25" t="s">
        <v>59</v>
      </c>
      <c r="C43" s="19" t="s">
        <v>45</v>
      </c>
      <c r="D43" s="16" t="s">
        <v>60</v>
      </c>
      <c r="E43" s="16">
        <v>38086.06</v>
      </c>
    </row>
    <row r="44" spans="1:5" ht="12.75">
      <c r="A44" s="16">
        <v>2</v>
      </c>
      <c r="B44" s="23"/>
      <c r="C44" s="23"/>
      <c r="D44" s="24"/>
      <c r="E44" s="24"/>
    </row>
    <row r="45" spans="1:5" ht="12.75">
      <c r="A45" s="16">
        <v>3</v>
      </c>
      <c r="B45" s="18"/>
      <c r="C45" s="18"/>
      <c r="D45" s="19"/>
      <c r="E45" s="19"/>
    </row>
    <row r="46" spans="1:5" ht="12.75">
      <c r="A46" s="16">
        <v>4</v>
      </c>
      <c r="B46" s="18"/>
      <c r="C46" s="18"/>
      <c r="D46" s="19"/>
      <c r="E46" s="19"/>
    </row>
    <row r="47" spans="1:5" ht="12.75">
      <c r="A47" s="20"/>
      <c r="B47" s="20" t="s">
        <v>49</v>
      </c>
      <c r="C47" s="20"/>
      <c r="D47" s="20"/>
      <c r="E47" s="20">
        <f>E43+E44+E45+E46</f>
        <v>38086.06</v>
      </c>
    </row>
    <row r="49" spans="1:5" ht="12.75">
      <c r="A49" s="13" t="s">
        <v>61</v>
      </c>
      <c r="B49" s="13"/>
      <c r="C49" s="13"/>
      <c r="D49" s="13"/>
      <c r="E49" s="13"/>
    </row>
    <row r="50" spans="1:5" ht="12.75">
      <c r="A50" s="14" t="s">
        <v>1</v>
      </c>
      <c r="B50" s="15" t="s">
        <v>41</v>
      </c>
      <c r="C50" s="15" t="s">
        <v>2</v>
      </c>
      <c r="D50" s="15" t="s">
        <v>42</v>
      </c>
      <c r="E50" s="15" t="s">
        <v>43</v>
      </c>
    </row>
    <row r="51" spans="1:5" ht="12.75">
      <c r="A51" s="16">
        <v>1</v>
      </c>
      <c r="B51" s="17" t="s">
        <v>62</v>
      </c>
      <c r="C51" s="19" t="s">
        <v>45</v>
      </c>
      <c r="D51" s="16" t="s">
        <v>63</v>
      </c>
      <c r="E51" s="16">
        <v>5573.71</v>
      </c>
    </row>
    <row r="52" spans="1:5" ht="12.75">
      <c r="A52" s="16">
        <v>2</v>
      </c>
      <c r="B52" s="26" t="s">
        <v>64</v>
      </c>
      <c r="C52" s="18" t="s">
        <v>45</v>
      </c>
      <c r="D52" s="19" t="s">
        <v>65</v>
      </c>
      <c r="E52" s="19">
        <v>25849.36</v>
      </c>
    </row>
    <row r="53" spans="1:5" ht="12.75">
      <c r="A53" s="16">
        <v>3</v>
      </c>
      <c r="B53" s="18"/>
      <c r="C53" s="18"/>
      <c r="D53" s="19"/>
      <c r="E53" s="19"/>
    </row>
    <row r="54" spans="1:5" ht="12.75">
      <c r="A54" s="16">
        <v>4</v>
      </c>
      <c r="B54" s="18"/>
      <c r="C54" s="18"/>
      <c r="D54" s="19"/>
      <c r="E54" s="19"/>
    </row>
    <row r="55" spans="1:5" ht="12.75">
      <c r="A55" s="20"/>
      <c r="B55" s="20" t="s">
        <v>49</v>
      </c>
      <c r="C55" s="20"/>
      <c r="D55" s="20"/>
      <c r="E55" s="20">
        <f>E51+E52+E53+E54</f>
        <v>31423.07</v>
      </c>
    </row>
    <row r="56" spans="1:5" ht="12.75">
      <c r="A56" s="27"/>
      <c r="B56" s="27"/>
      <c r="C56" s="27"/>
      <c r="D56" s="27"/>
      <c r="E56" s="27"/>
    </row>
    <row r="57" spans="1:5" ht="12.75">
      <c r="A57" s="13" t="s">
        <v>66</v>
      </c>
      <c r="B57" s="13"/>
      <c r="C57" s="13"/>
      <c r="D57" s="13"/>
      <c r="E57" s="13"/>
    </row>
    <row r="58" spans="1:5" ht="12.75">
      <c r="A58" s="14" t="s">
        <v>1</v>
      </c>
      <c r="B58" s="15" t="s">
        <v>41</v>
      </c>
      <c r="C58" s="15" t="s">
        <v>2</v>
      </c>
      <c r="D58" s="15" t="s">
        <v>42</v>
      </c>
      <c r="E58" s="15" t="s">
        <v>43</v>
      </c>
    </row>
    <row r="59" spans="1:5" ht="12.75">
      <c r="A59" s="16">
        <v>1</v>
      </c>
      <c r="B59" s="17" t="s">
        <v>67</v>
      </c>
      <c r="C59" s="19" t="s">
        <v>45</v>
      </c>
      <c r="D59" s="16" t="s">
        <v>68</v>
      </c>
      <c r="E59" s="16">
        <v>16522.41</v>
      </c>
    </row>
    <row r="60" spans="1:5" ht="12.75">
      <c r="A60" s="16">
        <v>2</v>
      </c>
      <c r="B60" s="26" t="s">
        <v>69</v>
      </c>
      <c r="C60" s="18" t="s">
        <v>45</v>
      </c>
      <c r="D60" s="19" t="s">
        <v>70</v>
      </c>
      <c r="E60" s="19">
        <v>12915.64</v>
      </c>
    </row>
    <row r="61" spans="1:5" ht="12.75">
      <c r="A61" s="16">
        <v>3</v>
      </c>
      <c r="B61" s="18"/>
      <c r="C61" s="18"/>
      <c r="D61" s="19"/>
      <c r="E61" s="19"/>
    </row>
    <row r="62" spans="1:5" ht="12.75">
      <c r="A62" s="16">
        <v>4</v>
      </c>
      <c r="B62" s="18"/>
      <c r="C62" s="18"/>
      <c r="D62" s="19"/>
      <c r="E62" s="19"/>
    </row>
    <row r="63" spans="1:5" ht="12.75">
      <c r="A63" s="20"/>
      <c r="B63" s="20" t="s">
        <v>49</v>
      </c>
      <c r="C63" s="20"/>
      <c r="D63" s="20"/>
      <c r="E63" s="20">
        <f>E59+E60+E61+E62</f>
        <v>29438.05</v>
      </c>
    </row>
    <row r="64" spans="1:5" ht="12.75">
      <c r="A64" s="28"/>
      <c r="B64" s="28" t="s">
        <v>71</v>
      </c>
      <c r="C64" s="28"/>
      <c r="D64" s="28"/>
      <c r="E64" s="28">
        <f>E7+E15+E23+E31+E39+E47+E55+E63</f>
        <v>149863.94999999998</v>
      </c>
    </row>
    <row r="65" spans="1:5" ht="12.75">
      <c r="A65" s="27"/>
      <c r="B65" s="27"/>
      <c r="C65" s="27"/>
      <c r="D65" s="27"/>
      <c r="E65" s="27"/>
    </row>
    <row r="66" spans="1:5" ht="12.75">
      <c r="A66" s="27"/>
      <c r="B66" s="27"/>
      <c r="C66" s="27"/>
      <c r="D66" s="27"/>
      <c r="E66" s="27"/>
    </row>
    <row r="67" spans="1:5" ht="12.75">
      <c r="A67" s="27"/>
      <c r="B67" s="27"/>
      <c r="C67" s="27"/>
      <c r="D67" s="27"/>
      <c r="E67" s="27"/>
    </row>
    <row r="68" spans="1:5" ht="12.75">
      <c r="A68" s="27"/>
      <c r="B68" s="27"/>
      <c r="C68" s="27"/>
      <c r="D68" s="27"/>
      <c r="E68" s="27"/>
    </row>
    <row r="69" spans="1:5" ht="12.75">
      <c r="A69" s="27"/>
      <c r="B69" s="27"/>
      <c r="C69" s="27"/>
      <c r="D69" s="27"/>
      <c r="E69" s="27"/>
    </row>
  </sheetData>
  <sheetProtection selectLockedCells="1" selectUnlockedCells="1"/>
  <mergeCells count="8">
    <mergeCell ref="A1:E1"/>
    <mergeCell ref="A9:E9"/>
    <mergeCell ref="A17:E17"/>
    <mergeCell ref="A25:E25"/>
    <mergeCell ref="A33:E33"/>
    <mergeCell ref="A41:E41"/>
    <mergeCell ref="A49:E49"/>
    <mergeCell ref="A57:E5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="80" zoomScaleNormal="80" workbookViewId="0" topLeftCell="A79">
      <selection activeCell="E95" activeCellId="1" sqref="A1:L31 E95"/>
    </sheetView>
  </sheetViews>
  <sheetFormatPr defaultColWidth="12.57421875" defaultRowHeight="12.75"/>
  <cols>
    <col min="1" max="1" width="9.7109375" style="0" customWidth="1"/>
    <col min="2" max="2" width="35.140625" style="0" customWidth="1"/>
    <col min="3" max="3" width="22.8515625" style="0" customWidth="1"/>
    <col min="4" max="4" width="37.28125" style="0" customWidth="1"/>
    <col min="5" max="5" width="14.57421875" style="0" customWidth="1"/>
    <col min="6" max="16384" width="11.57421875" style="0" customWidth="1"/>
  </cols>
  <sheetData>
    <row r="1" spans="1:5" ht="12.75">
      <c r="A1" s="13" t="s">
        <v>40</v>
      </c>
      <c r="B1" s="13"/>
      <c r="C1" s="13"/>
      <c r="D1" s="13"/>
      <c r="E1" s="13"/>
    </row>
    <row r="2" spans="1:5" ht="12.75">
      <c r="A2" s="14" t="s">
        <v>1</v>
      </c>
      <c r="B2" s="15" t="s">
        <v>41</v>
      </c>
      <c r="C2" s="15" t="s">
        <v>2</v>
      </c>
      <c r="D2" s="15" t="s">
        <v>42</v>
      </c>
      <c r="E2" s="15" t="s">
        <v>43</v>
      </c>
    </row>
    <row r="3" spans="1:5" ht="12.75">
      <c r="A3" s="16">
        <v>1</v>
      </c>
      <c r="B3" s="16" t="s">
        <v>72</v>
      </c>
      <c r="C3" s="16" t="s">
        <v>45</v>
      </c>
      <c r="D3" s="16"/>
      <c r="E3" s="16">
        <v>1080</v>
      </c>
    </row>
    <row r="4" spans="1:5" ht="30.75" customHeight="1">
      <c r="A4" s="16">
        <v>2</v>
      </c>
      <c r="B4" s="17" t="s">
        <v>73</v>
      </c>
      <c r="C4" s="19" t="s">
        <v>45</v>
      </c>
      <c r="D4" s="19"/>
      <c r="E4" s="19">
        <v>135</v>
      </c>
    </row>
    <row r="5" spans="1:5" ht="12.75">
      <c r="A5" s="16">
        <v>3</v>
      </c>
      <c r="B5" s="18" t="s">
        <v>74</v>
      </c>
      <c r="C5" s="19" t="s">
        <v>45</v>
      </c>
      <c r="D5" s="16"/>
      <c r="E5" s="16">
        <v>4004.38</v>
      </c>
    </row>
    <row r="6" spans="1:5" ht="12.75">
      <c r="A6" s="20"/>
      <c r="B6" s="20" t="s">
        <v>49</v>
      </c>
      <c r="C6" s="20"/>
      <c r="D6" s="20"/>
      <c r="E6" s="20">
        <f>E4+E5+E3</f>
        <v>5219.38</v>
      </c>
    </row>
    <row r="7" spans="1:5" ht="12.75">
      <c r="A7" s="13" t="s">
        <v>75</v>
      </c>
      <c r="B7" s="13"/>
      <c r="C7" s="13"/>
      <c r="D7" s="13"/>
      <c r="E7" s="13"/>
    </row>
    <row r="8" spans="1:5" ht="12.75">
      <c r="A8" s="14" t="s">
        <v>1</v>
      </c>
      <c r="B8" s="15" t="s">
        <v>41</v>
      </c>
      <c r="C8" s="15" t="s">
        <v>2</v>
      </c>
      <c r="D8" s="15" t="s">
        <v>42</v>
      </c>
      <c r="E8" s="15" t="s">
        <v>43</v>
      </c>
    </row>
    <row r="9" spans="1:5" ht="12.75">
      <c r="A9" s="16">
        <v>1</v>
      </c>
      <c r="B9" s="16" t="s">
        <v>72</v>
      </c>
      <c r="C9" s="16" t="s">
        <v>45</v>
      </c>
      <c r="D9" s="16"/>
      <c r="E9" s="16">
        <v>1080</v>
      </c>
    </row>
    <row r="10" spans="1:5" ht="33" customHeight="1">
      <c r="A10" s="16">
        <v>2</v>
      </c>
      <c r="B10" s="17" t="s">
        <v>73</v>
      </c>
      <c r="C10" s="19" t="s">
        <v>45</v>
      </c>
      <c r="D10" s="19"/>
      <c r="E10" s="19">
        <v>135</v>
      </c>
    </row>
    <row r="11" spans="1:5" ht="48.75" customHeight="1">
      <c r="A11" s="16">
        <v>3</v>
      </c>
      <c r="B11" s="18" t="s">
        <v>76</v>
      </c>
      <c r="C11" s="16" t="s">
        <v>45</v>
      </c>
      <c r="D11" s="16"/>
      <c r="E11" s="16">
        <v>2676</v>
      </c>
    </row>
    <row r="12" spans="1:5" ht="12.75">
      <c r="A12" s="16">
        <v>4</v>
      </c>
      <c r="B12" s="18" t="s">
        <v>77</v>
      </c>
      <c r="C12" s="19" t="s">
        <v>45</v>
      </c>
      <c r="D12" s="18" t="s">
        <v>78</v>
      </c>
      <c r="E12" s="19">
        <v>3630.69</v>
      </c>
    </row>
    <row r="13" spans="1:5" ht="12.75">
      <c r="A13" s="16">
        <v>5</v>
      </c>
      <c r="B13" s="16"/>
      <c r="C13" s="19"/>
      <c r="D13" s="16"/>
      <c r="E13" s="16"/>
    </row>
    <row r="14" spans="1:5" ht="12.75">
      <c r="A14" s="20"/>
      <c r="B14" s="20" t="s">
        <v>49</v>
      </c>
      <c r="C14" s="20"/>
      <c r="D14" s="20"/>
      <c r="E14" s="20">
        <f>E10+E11+E12+E13+E9</f>
        <v>7521.6900000000005</v>
      </c>
    </row>
    <row r="15" spans="1:5" ht="21.75" customHeight="1">
      <c r="A15" s="13" t="s">
        <v>50</v>
      </c>
      <c r="B15" s="13"/>
      <c r="C15" s="13"/>
      <c r="D15" s="13"/>
      <c r="E15" s="13"/>
    </row>
    <row r="16" spans="1:5" ht="12.75">
      <c r="A16" s="14" t="s">
        <v>1</v>
      </c>
      <c r="B16" s="15" t="s">
        <v>41</v>
      </c>
      <c r="C16" s="15" t="s">
        <v>2</v>
      </c>
      <c r="D16" s="15" t="s">
        <v>42</v>
      </c>
      <c r="E16" s="15" t="s">
        <v>43</v>
      </c>
    </row>
    <row r="17" spans="1:5" ht="12.75">
      <c r="A17" s="16">
        <v>1</v>
      </c>
      <c r="B17" s="16" t="s">
        <v>72</v>
      </c>
      <c r="C17" s="16" t="s">
        <v>45</v>
      </c>
      <c r="D17" s="16"/>
      <c r="E17" s="16">
        <v>1080</v>
      </c>
    </row>
    <row r="18" spans="1:5" ht="12.75">
      <c r="A18" s="16">
        <v>2</v>
      </c>
      <c r="B18" s="17" t="s">
        <v>73</v>
      </c>
      <c r="C18" s="19" t="s">
        <v>45</v>
      </c>
      <c r="D18" s="19"/>
      <c r="E18" s="19">
        <v>135</v>
      </c>
    </row>
    <row r="19" spans="1:5" ht="28.5" customHeight="1">
      <c r="A19" s="16">
        <v>3</v>
      </c>
      <c r="B19" s="17" t="s">
        <v>79</v>
      </c>
      <c r="C19" s="16" t="s">
        <v>45</v>
      </c>
      <c r="D19" s="16" t="s">
        <v>80</v>
      </c>
      <c r="E19" s="16">
        <v>1514</v>
      </c>
    </row>
    <row r="20" spans="1:5" ht="29.25" customHeight="1">
      <c r="A20" s="16">
        <v>4</v>
      </c>
      <c r="B20" s="18" t="s">
        <v>74</v>
      </c>
      <c r="C20" s="16" t="s">
        <v>45</v>
      </c>
      <c r="D20" s="16"/>
      <c r="E20" s="16">
        <v>1636.25</v>
      </c>
    </row>
    <row r="21" spans="1:5" ht="12.75">
      <c r="A21" s="16">
        <v>5</v>
      </c>
      <c r="B21" s="18" t="s">
        <v>81</v>
      </c>
      <c r="C21" s="16" t="s">
        <v>45</v>
      </c>
      <c r="D21" s="16"/>
      <c r="E21" s="16">
        <v>6923.25</v>
      </c>
    </row>
    <row r="22" spans="1:5" ht="12.75">
      <c r="A22" s="20"/>
      <c r="B22" s="20" t="s">
        <v>49</v>
      </c>
      <c r="C22" s="20"/>
      <c r="D22" s="20"/>
      <c r="E22" s="20">
        <f>E18+E17+E19+E20+E21</f>
        <v>11288.5</v>
      </c>
    </row>
    <row r="23" spans="1:5" ht="12.75">
      <c r="A23" s="13" t="s">
        <v>52</v>
      </c>
      <c r="B23" s="13"/>
      <c r="C23" s="13"/>
      <c r="D23" s="13"/>
      <c r="E23" s="13"/>
    </row>
    <row r="24" spans="1:5" ht="12.75">
      <c r="A24" s="14" t="s">
        <v>1</v>
      </c>
      <c r="B24" s="15" t="s">
        <v>41</v>
      </c>
      <c r="C24" s="15" t="s">
        <v>2</v>
      </c>
      <c r="D24" s="15" t="s">
        <v>42</v>
      </c>
      <c r="E24" s="15" t="s">
        <v>43</v>
      </c>
    </row>
    <row r="25" spans="1:5" ht="12.75">
      <c r="A25" s="16">
        <v>1</v>
      </c>
      <c r="B25" s="16" t="s">
        <v>72</v>
      </c>
      <c r="C25" s="16" t="s">
        <v>45</v>
      </c>
      <c r="D25" s="16"/>
      <c r="E25" s="16">
        <v>1080</v>
      </c>
    </row>
    <row r="26" spans="1:5" ht="12.75">
      <c r="A26" s="16">
        <v>2</v>
      </c>
      <c r="B26" s="17" t="s">
        <v>73</v>
      </c>
      <c r="C26" s="19" t="s">
        <v>45</v>
      </c>
      <c r="D26" s="19"/>
      <c r="E26" s="19">
        <v>135</v>
      </c>
    </row>
    <row r="27" spans="1:5" ht="12.75">
      <c r="A27" s="16">
        <v>3</v>
      </c>
      <c r="B27" s="18" t="s">
        <v>82</v>
      </c>
      <c r="C27" s="19" t="s">
        <v>45</v>
      </c>
      <c r="D27" s="16"/>
      <c r="E27" s="16">
        <v>1513.78</v>
      </c>
    </row>
    <row r="28" spans="1:5" ht="12.75">
      <c r="A28" s="16">
        <v>4</v>
      </c>
      <c r="B28" s="18" t="s">
        <v>83</v>
      </c>
      <c r="C28" s="19" t="s">
        <v>45</v>
      </c>
      <c r="D28" s="16"/>
      <c r="E28" s="16">
        <v>4548.96</v>
      </c>
    </row>
    <row r="29" spans="1:5" ht="12.75">
      <c r="A29" s="20"/>
      <c r="B29" s="20" t="s">
        <v>49</v>
      </c>
      <c r="C29" s="20"/>
      <c r="D29" s="20"/>
      <c r="E29" s="20">
        <f>E26+E27+E25+E28</f>
        <v>7277.74</v>
      </c>
    </row>
    <row r="30" spans="1:5" ht="12.75">
      <c r="A30" s="29" t="s">
        <v>54</v>
      </c>
      <c r="B30" s="29"/>
      <c r="C30" s="29"/>
      <c r="D30" s="29"/>
      <c r="E30" s="29"/>
    </row>
    <row r="31" spans="1:5" ht="12.75">
      <c r="A31" s="14" t="s">
        <v>1</v>
      </c>
      <c r="B31" s="15" t="s">
        <v>41</v>
      </c>
      <c r="C31" s="15" t="s">
        <v>2</v>
      </c>
      <c r="D31" s="15" t="s">
        <v>42</v>
      </c>
      <c r="E31" s="15" t="s">
        <v>43</v>
      </c>
    </row>
    <row r="32" spans="1:5" ht="12.75">
      <c r="A32" s="30">
        <v>1</v>
      </c>
      <c r="B32" s="16" t="s">
        <v>72</v>
      </c>
      <c r="C32" s="16" t="s">
        <v>45</v>
      </c>
      <c r="D32" s="16"/>
      <c r="E32" s="16">
        <v>1080</v>
      </c>
    </row>
    <row r="33" spans="1:5" ht="36.75" customHeight="1">
      <c r="A33" s="30">
        <v>2</v>
      </c>
      <c r="B33" s="17" t="s">
        <v>73</v>
      </c>
      <c r="C33" s="19" t="s">
        <v>45</v>
      </c>
      <c r="D33" s="19"/>
      <c r="E33" s="19">
        <v>135</v>
      </c>
    </row>
    <row r="34" spans="1:5" ht="12.75">
      <c r="A34" s="30">
        <v>3</v>
      </c>
      <c r="B34" s="17" t="s">
        <v>84</v>
      </c>
      <c r="C34" s="31" t="s">
        <v>45</v>
      </c>
      <c r="D34" s="30"/>
      <c r="E34" s="30">
        <v>30628.69</v>
      </c>
    </row>
    <row r="35" spans="1:5" ht="12.75">
      <c r="A35" s="30">
        <v>4</v>
      </c>
      <c r="B35" s="30"/>
      <c r="C35" s="31"/>
      <c r="D35" s="30"/>
      <c r="E35" s="30"/>
    </row>
    <row r="36" spans="1:5" ht="12.75">
      <c r="A36" s="30">
        <v>5</v>
      </c>
      <c r="B36" s="31"/>
      <c r="C36" s="31"/>
      <c r="D36" s="31"/>
      <c r="E36" s="31"/>
    </row>
    <row r="37" spans="1:5" ht="12.75">
      <c r="A37" s="20"/>
      <c r="B37" s="20" t="s">
        <v>49</v>
      </c>
      <c r="C37" s="20"/>
      <c r="D37" s="20"/>
      <c r="E37" s="20">
        <f>E32+E33+E34+E35+E36</f>
        <v>31843.69</v>
      </c>
    </row>
    <row r="38" spans="1:5" ht="12.75">
      <c r="A38" s="29" t="s">
        <v>85</v>
      </c>
      <c r="B38" s="29"/>
      <c r="C38" s="29"/>
      <c r="D38" s="29"/>
      <c r="E38" s="29"/>
    </row>
    <row r="39" spans="1:5" ht="12.75">
      <c r="A39" s="14" t="s">
        <v>1</v>
      </c>
      <c r="B39" s="15" t="s">
        <v>41</v>
      </c>
      <c r="C39" s="15" t="s">
        <v>2</v>
      </c>
      <c r="D39" s="15" t="s">
        <v>42</v>
      </c>
      <c r="E39" s="15" t="s">
        <v>43</v>
      </c>
    </row>
    <row r="40" spans="1:5" ht="12.75">
      <c r="A40" s="16">
        <v>1</v>
      </c>
      <c r="B40" s="16" t="s">
        <v>72</v>
      </c>
      <c r="C40" s="16" t="s">
        <v>45</v>
      </c>
      <c r="D40" s="16"/>
      <c r="E40" s="16">
        <v>1080</v>
      </c>
    </row>
    <row r="41" spans="1:5" ht="31.5" customHeight="1">
      <c r="A41" s="16">
        <v>2</v>
      </c>
      <c r="B41" s="17" t="s">
        <v>73</v>
      </c>
      <c r="C41" s="19" t="s">
        <v>45</v>
      </c>
      <c r="D41" s="19"/>
      <c r="E41" s="19">
        <v>135</v>
      </c>
    </row>
    <row r="42" spans="1:5" ht="12.75">
      <c r="A42" s="16">
        <v>3</v>
      </c>
      <c r="B42" s="18" t="s">
        <v>83</v>
      </c>
      <c r="C42" s="19" t="s">
        <v>45</v>
      </c>
      <c r="D42" s="19"/>
      <c r="E42" s="19">
        <v>4548.96</v>
      </c>
    </row>
    <row r="43" spans="1:5" ht="12.75">
      <c r="A43" s="16">
        <v>4</v>
      </c>
      <c r="B43" s="19"/>
      <c r="C43" s="19"/>
      <c r="D43" s="19"/>
      <c r="E43" s="19"/>
    </row>
    <row r="44" spans="1:5" ht="12.75">
      <c r="A44" s="16">
        <v>5</v>
      </c>
      <c r="B44" s="32"/>
      <c r="C44" s="19"/>
      <c r="D44" s="19"/>
      <c r="E44" s="19"/>
    </row>
    <row r="45" spans="1:5" ht="12.75">
      <c r="A45" s="20"/>
      <c r="B45" s="20" t="s">
        <v>49</v>
      </c>
      <c r="C45" s="20"/>
      <c r="D45" s="20"/>
      <c r="E45" s="20">
        <f>E41+E40+E42+E43+E44</f>
        <v>5763.96</v>
      </c>
    </row>
    <row r="46" spans="1:5" ht="12.75">
      <c r="A46" s="29" t="s">
        <v>86</v>
      </c>
      <c r="B46" s="29"/>
      <c r="C46" s="29"/>
      <c r="D46" s="29"/>
      <c r="E46" s="29"/>
    </row>
    <row r="47" spans="1:5" ht="12.75">
      <c r="A47" s="14" t="s">
        <v>1</v>
      </c>
      <c r="B47" s="15" t="s">
        <v>41</v>
      </c>
      <c r="C47" s="15" t="s">
        <v>2</v>
      </c>
      <c r="D47" s="15" t="s">
        <v>42</v>
      </c>
      <c r="E47" s="15" t="s">
        <v>43</v>
      </c>
    </row>
    <row r="48" spans="1:5" ht="12.75">
      <c r="A48" s="16">
        <v>1</v>
      </c>
      <c r="B48" s="16" t="s">
        <v>72</v>
      </c>
      <c r="C48" s="16" t="s">
        <v>45</v>
      </c>
      <c r="D48" s="16"/>
      <c r="E48" s="16">
        <v>1080</v>
      </c>
    </row>
    <row r="49" spans="1:5" ht="31.5" customHeight="1">
      <c r="A49" s="16">
        <v>2</v>
      </c>
      <c r="B49" s="17" t="s">
        <v>73</v>
      </c>
      <c r="C49" s="19" t="s">
        <v>45</v>
      </c>
      <c r="D49" s="19"/>
      <c r="E49" s="19">
        <v>135</v>
      </c>
    </row>
    <row r="50" spans="1:5" ht="12.75">
      <c r="A50" s="16">
        <v>3</v>
      </c>
      <c r="B50" s="32" t="s">
        <v>87</v>
      </c>
      <c r="C50" s="19" t="s">
        <v>45</v>
      </c>
      <c r="D50" s="19"/>
      <c r="E50" s="19">
        <v>4044.09</v>
      </c>
    </row>
    <row r="51" spans="1:5" ht="12.75">
      <c r="A51" s="16">
        <v>4</v>
      </c>
      <c r="B51" s="19" t="s">
        <v>88</v>
      </c>
      <c r="C51" s="19" t="s">
        <v>45</v>
      </c>
      <c r="D51" s="19"/>
      <c r="E51" s="19">
        <v>367.14</v>
      </c>
    </row>
    <row r="52" spans="1:5" ht="12.75">
      <c r="A52" s="20"/>
      <c r="B52" s="20" t="s">
        <v>49</v>
      </c>
      <c r="C52" s="20"/>
      <c r="D52" s="20"/>
      <c r="E52" s="20">
        <f>E48+E49+E50+E51</f>
        <v>5626.2300000000005</v>
      </c>
    </row>
    <row r="53" spans="1:5" ht="12.75">
      <c r="A53" s="29" t="s">
        <v>89</v>
      </c>
      <c r="B53" s="29"/>
      <c r="C53" s="29"/>
      <c r="D53" s="29"/>
      <c r="E53" s="29"/>
    </row>
    <row r="54" spans="1:5" ht="12.75">
      <c r="A54" s="14" t="s">
        <v>1</v>
      </c>
      <c r="B54" s="15" t="s">
        <v>41</v>
      </c>
      <c r="C54" s="15" t="s">
        <v>2</v>
      </c>
      <c r="D54" s="15" t="s">
        <v>42</v>
      </c>
      <c r="E54" s="15" t="s">
        <v>43</v>
      </c>
    </row>
    <row r="55" spans="1:5" ht="12.75">
      <c r="A55" s="16">
        <v>1</v>
      </c>
      <c r="B55" s="16" t="s">
        <v>72</v>
      </c>
      <c r="C55" s="16" t="s">
        <v>45</v>
      </c>
      <c r="D55" s="16"/>
      <c r="E55" s="16">
        <v>1080</v>
      </c>
    </row>
    <row r="56" spans="1:5" ht="32.25" customHeight="1">
      <c r="A56" s="16">
        <v>2</v>
      </c>
      <c r="B56" s="17" t="s">
        <v>73</v>
      </c>
      <c r="C56" s="19" t="s">
        <v>45</v>
      </c>
      <c r="D56" s="19"/>
      <c r="E56" s="19">
        <v>135</v>
      </c>
    </row>
    <row r="57" spans="1:5" ht="12.75">
      <c r="A57" s="16">
        <v>3</v>
      </c>
      <c r="B57" s="16" t="s">
        <v>90</v>
      </c>
      <c r="C57" s="18" t="s">
        <v>45</v>
      </c>
      <c r="D57" s="16"/>
      <c r="E57" s="16">
        <v>617.45</v>
      </c>
    </row>
    <row r="58" spans="1:5" ht="12.75">
      <c r="A58" s="16">
        <v>4</v>
      </c>
      <c r="B58" s="17" t="s">
        <v>91</v>
      </c>
      <c r="C58" s="18" t="s">
        <v>45</v>
      </c>
      <c r="D58" s="17" t="s">
        <v>92</v>
      </c>
      <c r="E58" s="16">
        <v>12196.74</v>
      </c>
    </row>
    <row r="59" spans="1:5" ht="12.75">
      <c r="A59" s="20"/>
      <c r="B59" s="20" t="s">
        <v>49</v>
      </c>
      <c r="C59" s="20"/>
      <c r="D59" s="20"/>
      <c r="E59" s="20">
        <f>E56+E57+E55+E58</f>
        <v>14029.19</v>
      </c>
    </row>
    <row r="60" spans="1:5" ht="12.75">
      <c r="A60" s="29" t="s">
        <v>58</v>
      </c>
      <c r="B60" s="29"/>
      <c r="C60" s="29"/>
      <c r="D60" s="29"/>
      <c r="E60" s="29"/>
    </row>
    <row r="61" spans="1:5" ht="12.75">
      <c r="A61" s="14" t="s">
        <v>1</v>
      </c>
      <c r="B61" s="15" t="s">
        <v>41</v>
      </c>
      <c r="C61" s="15" t="s">
        <v>2</v>
      </c>
      <c r="D61" s="15" t="s">
        <v>42</v>
      </c>
      <c r="E61" s="15" t="s">
        <v>43</v>
      </c>
    </row>
    <row r="62" spans="1:5" ht="12.75">
      <c r="A62" s="16">
        <v>1</v>
      </c>
      <c r="B62" s="16" t="s">
        <v>72</v>
      </c>
      <c r="C62" s="16" t="s">
        <v>45</v>
      </c>
      <c r="D62" s="16"/>
      <c r="E62" s="16">
        <v>1080</v>
      </c>
    </row>
    <row r="63" spans="1:5" ht="33" customHeight="1">
      <c r="A63" s="16">
        <v>2</v>
      </c>
      <c r="B63" s="17" t="s">
        <v>73</v>
      </c>
      <c r="C63" s="19" t="s">
        <v>45</v>
      </c>
      <c r="D63" s="19"/>
      <c r="E63" s="19">
        <v>135</v>
      </c>
    </row>
    <row r="64" spans="1:5" ht="12.75">
      <c r="A64" s="16">
        <v>3</v>
      </c>
      <c r="B64" s="17" t="s">
        <v>93</v>
      </c>
      <c r="C64" s="19" t="s">
        <v>45</v>
      </c>
      <c r="D64" s="16"/>
      <c r="E64" s="16">
        <v>6479.64</v>
      </c>
    </row>
    <row r="65" spans="1:5" ht="12.75">
      <c r="A65" s="16">
        <v>4</v>
      </c>
      <c r="B65" s="16"/>
      <c r="C65" s="19"/>
      <c r="D65" s="16"/>
      <c r="E65" s="16"/>
    </row>
    <row r="66" spans="1:5" ht="12.75">
      <c r="A66" s="20"/>
      <c r="B66" s="20" t="s">
        <v>49</v>
      </c>
      <c r="C66" s="20"/>
      <c r="D66" s="20"/>
      <c r="E66" s="20">
        <f>E63+E64+E62+E65</f>
        <v>7694.64</v>
      </c>
    </row>
    <row r="67" spans="1:5" ht="12.75">
      <c r="A67" s="29" t="s">
        <v>94</v>
      </c>
      <c r="B67" s="29"/>
      <c r="C67" s="29"/>
      <c r="D67" s="29"/>
      <c r="E67" s="29"/>
    </row>
    <row r="68" spans="1:5" ht="12.75">
      <c r="A68" s="14" t="s">
        <v>1</v>
      </c>
      <c r="B68" s="15" t="s">
        <v>41</v>
      </c>
      <c r="C68" s="15" t="s">
        <v>2</v>
      </c>
      <c r="D68" s="15" t="s">
        <v>42</v>
      </c>
      <c r="E68" s="15" t="s">
        <v>43</v>
      </c>
    </row>
    <row r="69" spans="1:5" ht="12.75">
      <c r="A69" s="16">
        <v>1</v>
      </c>
      <c r="B69" s="16" t="s">
        <v>72</v>
      </c>
      <c r="C69" s="16" t="s">
        <v>45</v>
      </c>
      <c r="D69" s="16"/>
      <c r="E69" s="16">
        <v>1080</v>
      </c>
    </row>
    <row r="70" spans="1:5" ht="30.75" customHeight="1">
      <c r="A70" s="16">
        <v>2</v>
      </c>
      <c r="B70" s="17" t="s">
        <v>73</v>
      </c>
      <c r="C70" s="19" t="s">
        <v>45</v>
      </c>
      <c r="D70" s="19"/>
      <c r="E70" s="19">
        <v>135</v>
      </c>
    </row>
    <row r="71" spans="1:5" ht="28.5" customHeight="1">
      <c r="A71" s="16">
        <v>3</v>
      </c>
      <c r="B71" s="33" t="s">
        <v>95</v>
      </c>
      <c r="C71" s="19" t="s">
        <v>45</v>
      </c>
      <c r="D71" s="33" t="s">
        <v>96</v>
      </c>
      <c r="E71" s="16">
        <v>7610</v>
      </c>
    </row>
    <row r="72" spans="1:5" ht="12.75">
      <c r="A72" s="16">
        <v>4</v>
      </c>
      <c r="B72" s="17" t="s">
        <v>97</v>
      </c>
      <c r="C72" s="19" t="s">
        <v>45</v>
      </c>
      <c r="D72" s="16"/>
      <c r="E72" s="16">
        <v>2206.35</v>
      </c>
    </row>
    <row r="73" spans="1:5" ht="12.75">
      <c r="A73" s="16">
        <v>5</v>
      </c>
      <c r="B73" s="17" t="s">
        <v>98</v>
      </c>
      <c r="C73" s="19" t="s">
        <v>45</v>
      </c>
      <c r="D73" s="16" t="s">
        <v>99</v>
      </c>
      <c r="E73" s="16">
        <v>1666.41</v>
      </c>
    </row>
    <row r="74" spans="1:5" ht="12.75">
      <c r="A74" s="20"/>
      <c r="B74" s="20" t="s">
        <v>49</v>
      </c>
      <c r="C74" s="20"/>
      <c r="D74" s="20"/>
      <c r="E74" s="20">
        <f>E70+E72+E69+E71+E73</f>
        <v>12697.76</v>
      </c>
    </row>
    <row r="75" spans="1:5" ht="12.75">
      <c r="A75" s="34"/>
      <c r="B75" s="34"/>
      <c r="C75" s="34"/>
      <c r="D75" s="34"/>
      <c r="E75" s="34"/>
    </row>
    <row r="76" spans="1:5" ht="12.75">
      <c r="A76" s="29" t="s">
        <v>61</v>
      </c>
      <c r="B76" s="29"/>
      <c r="C76" s="29"/>
      <c r="D76" s="29"/>
      <c r="E76" s="29"/>
    </row>
    <row r="77" spans="1:5" ht="12.75">
      <c r="A77" s="14" t="s">
        <v>1</v>
      </c>
      <c r="B77" s="15" t="s">
        <v>41</v>
      </c>
      <c r="C77" s="15" t="s">
        <v>2</v>
      </c>
      <c r="D77" s="15" t="s">
        <v>42</v>
      </c>
      <c r="E77" s="15" t="s">
        <v>43</v>
      </c>
    </row>
    <row r="78" spans="1:5" ht="12.75">
      <c r="A78" s="16">
        <v>1</v>
      </c>
      <c r="B78" s="16" t="s">
        <v>100</v>
      </c>
      <c r="C78" s="16" t="s">
        <v>45</v>
      </c>
      <c r="D78" s="16"/>
      <c r="E78" s="16">
        <v>2673.05</v>
      </c>
    </row>
    <row r="79" spans="1:5" ht="30.75" customHeight="1">
      <c r="A79" s="16">
        <v>2</v>
      </c>
      <c r="B79" s="16" t="s">
        <v>72</v>
      </c>
      <c r="C79" s="16" t="s">
        <v>45</v>
      </c>
      <c r="D79" s="16"/>
      <c r="E79" s="16">
        <v>1080</v>
      </c>
    </row>
    <row r="80" spans="1:5" ht="12.75">
      <c r="A80" s="16">
        <v>3</v>
      </c>
      <c r="B80" s="17" t="s">
        <v>73</v>
      </c>
      <c r="C80" s="19" t="s">
        <v>45</v>
      </c>
      <c r="D80" s="19"/>
      <c r="E80" s="19">
        <v>135</v>
      </c>
    </row>
    <row r="81" spans="1:5" ht="12.75">
      <c r="A81" s="16">
        <v>4</v>
      </c>
      <c r="B81" s="17"/>
      <c r="C81" s="19"/>
      <c r="D81" s="16"/>
      <c r="E81" s="16"/>
    </row>
    <row r="82" spans="1:5" ht="12.75">
      <c r="A82" s="16">
        <v>5</v>
      </c>
      <c r="B82" s="17"/>
      <c r="C82" s="19"/>
      <c r="D82" s="16"/>
      <c r="E82" s="16"/>
    </row>
    <row r="83" spans="1:5" ht="12.75">
      <c r="A83" s="16">
        <v>6</v>
      </c>
      <c r="B83" s="17"/>
      <c r="C83" s="19"/>
      <c r="D83" s="16"/>
      <c r="E83" s="16"/>
    </row>
    <row r="84" spans="1:5" ht="12.75">
      <c r="A84" s="16">
        <v>7</v>
      </c>
      <c r="B84" s="17"/>
      <c r="C84" s="19"/>
      <c r="D84" s="16"/>
      <c r="E84" s="16"/>
    </row>
    <row r="85" spans="1:5" ht="12.75">
      <c r="A85" s="20"/>
      <c r="B85" s="20" t="s">
        <v>49</v>
      </c>
      <c r="C85" s="20"/>
      <c r="D85" s="20"/>
      <c r="E85" s="20">
        <f>E79+E80+E78+E81+E82+E83+E84</f>
        <v>3888.05</v>
      </c>
    </row>
    <row r="87" spans="1:5" ht="12.75">
      <c r="A87" s="29" t="s">
        <v>101</v>
      </c>
      <c r="B87" s="29"/>
      <c r="C87" s="29"/>
      <c r="D87" s="29"/>
      <c r="E87" s="29"/>
    </row>
    <row r="88" spans="1:5" ht="12.75">
      <c r="A88" s="14" t="s">
        <v>1</v>
      </c>
      <c r="B88" s="15" t="s">
        <v>41</v>
      </c>
      <c r="C88" s="15" t="s">
        <v>2</v>
      </c>
      <c r="D88" s="15" t="s">
        <v>42</v>
      </c>
      <c r="E88" s="15" t="s">
        <v>43</v>
      </c>
    </row>
    <row r="89" spans="1:5" ht="12.75">
      <c r="A89" s="16">
        <v>1</v>
      </c>
      <c r="B89" s="16" t="s">
        <v>72</v>
      </c>
      <c r="C89" s="16" t="s">
        <v>45</v>
      </c>
      <c r="D89" s="16"/>
      <c r="E89" s="16">
        <v>1080</v>
      </c>
    </row>
    <row r="90" spans="1:5" ht="29.25" customHeight="1">
      <c r="A90" s="16">
        <v>2</v>
      </c>
      <c r="B90" s="17" t="s">
        <v>73</v>
      </c>
      <c r="C90" s="19" t="s">
        <v>45</v>
      </c>
      <c r="D90" s="19"/>
      <c r="E90" s="19">
        <v>135</v>
      </c>
    </row>
    <row r="91" spans="1:5" ht="12.75">
      <c r="A91" s="16">
        <v>3</v>
      </c>
      <c r="B91" s="16" t="s">
        <v>100</v>
      </c>
      <c r="C91" s="16" t="s">
        <v>45</v>
      </c>
      <c r="D91" s="16"/>
      <c r="E91" s="16">
        <v>3473.19</v>
      </c>
    </row>
    <row r="92" spans="1:5" ht="12.75">
      <c r="A92" s="16">
        <v>4</v>
      </c>
      <c r="B92" s="16"/>
      <c r="C92" s="19"/>
      <c r="D92" s="16"/>
      <c r="E92" s="16"/>
    </row>
    <row r="93" spans="1:5" ht="12.75">
      <c r="A93" s="20"/>
      <c r="B93" s="20" t="s">
        <v>49</v>
      </c>
      <c r="C93" s="20"/>
      <c r="D93" s="20"/>
      <c r="E93" s="20">
        <f>E90+E91+E89+E92</f>
        <v>4688.1900000000005</v>
      </c>
    </row>
    <row r="95" spans="1:5" ht="12.75">
      <c r="A95" s="28"/>
      <c r="B95" s="28" t="s">
        <v>71</v>
      </c>
      <c r="C95" s="28"/>
      <c r="D95" s="28"/>
      <c r="E95" s="28">
        <f>E6+E14+E22+E29+E37+E45+E52+E59+E66+E74+E85+E93</f>
        <v>117539.02</v>
      </c>
    </row>
  </sheetData>
  <sheetProtection selectLockedCells="1" selectUnlockedCells="1"/>
  <mergeCells count="12">
    <mergeCell ref="A1:E1"/>
    <mergeCell ref="A7:E7"/>
    <mergeCell ref="A15:E15"/>
    <mergeCell ref="A23:E23"/>
    <mergeCell ref="A30:E30"/>
    <mergeCell ref="A38:E38"/>
    <mergeCell ref="A46:E46"/>
    <mergeCell ref="A53:E53"/>
    <mergeCell ref="A60:E60"/>
    <mergeCell ref="A67:E67"/>
    <mergeCell ref="A76:E76"/>
    <mergeCell ref="A87:E8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2017-03-06T10:23:35Z</cp:lastPrinted>
  <dcterms:modified xsi:type="dcterms:W3CDTF">2017-06-05T07:16:10Z</dcterms:modified>
  <cp:category/>
  <cp:version/>
  <cp:contentType/>
  <cp:contentStatus/>
  <cp:revision>244</cp:revision>
</cp:coreProperties>
</file>